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\Documents\Alabama Rot\"/>
    </mc:Choice>
  </mc:AlternateContent>
  <bookViews>
    <workbookView xWindow="0" yWindow="0" windowWidth="13584" windowHeight="4800"/>
  </bookViews>
  <sheets>
    <sheet name="CGS Confirmed" sheetId="3" r:id="rId1"/>
    <sheet name="CGS Un or confirmed, suspected" sheetId="5" r:id="rId2"/>
    <sheet name="CGS Unconfirmed + Suspected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8" i="5"/>
  <c r="E5" i="5"/>
  <c r="E3" i="5"/>
  <c r="F15" i="5"/>
  <c r="H4" i="5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I3" i="5"/>
  <c r="J3" i="5"/>
  <c r="K3" i="5"/>
  <c r="L3" i="5"/>
  <c r="H3" i="5"/>
  <c r="D134" i="4"/>
  <c r="E134" i="4"/>
  <c r="F134" i="4"/>
  <c r="G134" i="4"/>
  <c r="H134" i="4"/>
  <c r="D135" i="4"/>
  <c r="E135" i="4"/>
  <c r="F135" i="4"/>
  <c r="G135" i="4"/>
  <c r="H135" i="4"/>
  <c r="D136" i="4"/>
  <c r="E136" i="4"/>
  <c r="F136" i="4"/>
  <c r="G136" i="4"/>
  <c r="H136" i="4"/>
  <c r="D137" i="4"/>
  <c r="I137" i="4" s="1"/>
  <c r="E137" i="4"/>
  <c r="F137" i="4"/>
  <c r="G137" i="4"/>
  <c r="H137" i="4"/>
  <c r="D138" i="4"/>
  <c r="E138" i="4"/>
  <c r="F138" i="4"/>
  <c r="G138" i="4"/>
  <c r="H138" i="4"/>
  <c r="D139" i="4"/>
  <c r="E139" i="4"/>
  <c r="F139" i="4"/>
  <c r="G139" i="4"/>
  <c r="H139" i="4"/>
  <c r="D140" i="4"/>
  <c r="E140" i="4"/>
  <c r="F140" i="4"/>
  <c r="G140" i="4"/>
  <c r="H140" i="4"/>
  <c r="D141" i="4"/>
  <c r="E141" i="4"/>
  <c r="F141" i="4"/>
  <c r="G141" i="4"/>
  <c r="H141" i="4"/>
  <c r="D142" i="4"/>
  <c r="E142" i="4"/>
  <c r="F142" i="4"/>
  <c r="G142" i="4"/>
  <c r="H142" i="4"/>
  <c r="D143" i="4"/>
  <c r="E143" i="4"/>
  <c r="F143" i="4"/>
  <c r="G143" i="4"/>
  <c r="H143" i="4"/>
  <c r="D144" i="4"/>
  <c r="E144" i="4"/>
  <c r="F144" i="4"/>
  <c r="G144" i="4"/>
  <c r="H144" i="4"/>
  <c r="E133" i="4"/>
  <c r="I133" i="4" s="1"/>
  <c r="F133" i="4"/>
  <c r="G133" i="4"/>
  <c r="G145" i="4" s="1"/>
  <c r="H133" i="4"/>
  <c r="D133" i="4"/>
  <c r="I5" i="4"/>
  <c r="I6" i="4"/>
  <c r="I7" i="4"/>
  <c r="I8" i="4"/>
  <c r="I9" i="4"/>
  <c r="I10" i="4"/>
  <c r="I11" i="4"/>
  <c r="I12" i="4"/>
  <c r="I13" i="4"/>
  <c r="I14" i="4"/>
  <c r="I15" i="4"/>
  <c r="I4" i="4"/>
  <c r="B129" i="4"/>
  <c r="B130" i="4"/>
  <c r="K4" i="3"/>
  <c r="K5" i="3"/>
  <c r="D5" i="3" s="1"/>
  <c r="K6" i="3"/>
  <c r="K7" i="3"/>
  <c r="K8" i="3"/>
  <c r="K9" i="3"/>
  <c r="K10" i="3"/>
  <c r="K11" i="3"/>
  <c r="K12" i="3"/>
  <c r="K13" i="3"/>
  <c r="K14" i="3"/>
  <c r="K3" i="3"/>
  <c r="D3" i="3" s="1"/>
  <c r="G15" i="3"/>
  <c r="H15" i="3"/>
  <c r="I15" i="3"/>
  <c r="J15" i="3"/>
  <c r="F15" i="3"/>
  <c r="I15" i="5" l="1"/>
  <c r="G7" i="5"/>
  <c r="H15" i="5"/>
  <c r="G13" i="5"/>
  <c r="K15" i="5"/>
  <c r="G5" i="5"/>
  <c r="G8" i="5"/>
  <c r="F8" i="5" s="1"/>
  <c r="L15" i="5"/>
  <c r="G14" i="5"/>
  <c r="G10" i="5"/>
  <c r="G6" i="5"/>
  <c r="G11" i="5"/>
  <c r="G9" i="5"/>
  <c r="J15" i="5"/>
  <c r="G12" i="5"/>
  <c r="G4" i="5"/>
  <c r="G3" i="5"/>
  <c r="D11" i="3"/>
  <c r="I140" i="4"/>
  <c r="I135" i="4"/>
  <c r="I143" i="4"/>
  <c r="I138" i="4"/>
  <c r="D145" i="4"/>
  <c r="I141" i="4"/>
  <c r="H145" i="4"/>
  <c r="I144" i="4"/>
  <c r="I145" i="4" s="1"/>
  <c r="I142" i="4"/>
  <c r="I136" i="4"/>
  <c r="I134" i="4"/>
  <c r="I139" i="4"/>
  <c r="F145" i="4"/>
  <c r="E145" i="4"/>
  <c r="I16" i="4"/>
  <c r="K15" i="3"/>
  <c r="C9" i="3" s="1"/>
  <c r="D8" i="3"/>
  <c r="D15" i="3" s="1"/>
  <c r="C8" i="3"/>
  <c r="C10" i="3"/>
  <c r="C11" i="3"/>
  <c r="C13" i="3"/>
  <c r="C5" i="3"/>
  <c r="C6" i="3"/>
  <c r="C7" i="3"/>
  <c r="C12" i="3"/>
  <c r="C14" i="3"/>
  <c r="F5" i="5" l="1"/>
  <c r="F11" i="5"/>
  <c r="F3" i="5"/>
  <c r="G15" i="5"/>
  <c r="B3" i="3"/>
  <c r="B5" i="3"/>
  <c r="B11" i="3"/>
  <c r="B8" i="3"/>
  <c r="C4" i="3"/>
  <c r="C3" i="3"/>
</calcChain>
</file>

<file path=xl/sharedStrings.xml><?xml version="1.0" encoding="utf-8"?>
<sst xmlns="http://schemas.openxmlformats.org/spreadsheetml/2006/main" count="187" uniqueCount="42">
  <si>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</si>
  <si>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</si>
  <si>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</si>
  <si>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</si>
  <si>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</si>
  <si>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</si>
  <si>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</si>
  <si>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</si>
  <si>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</si>
  <si>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</si>
  <si>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</si>
  <si>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</si>
  <si>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</si>
  <si>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Confirmed cases Dec 2012 - 8th May 2016</t>
  </si>
  <si>
    <t>by month</t>
  </si>
  <si>
    <t>Winter</t>
  </si>
  <si>
    <t>Spring</t>
  </si>
  <si>
    <t>Summer</t>
  </si>
  <si>
    <t>Autumn</t>
  </si>
  <si>
    <t>% by season</t>
  </si>
  <si>
    <t>% by month</t>
  </si>
  <si>
    <t>cases by season</t>
  </si>
  <si>
    <t>CONFIRMED - DIED (red - town, blue - county). CONFIRMED Case by Anderson Moores (from 22/6/15) - Purple  - town, Light blue - region/county</t>
  </si>
  <si>
    <t>UNCONFIRMED - DIED (red - town, blue - county)</t>
  </si>
  <si>
    <t>UNCONFIRMED - SURVIVED (red - town, blue - county)</t>
  </si>
  <si>
    <t>SUSPECTED - DIED (red - town, blue - county)</t>
  </si>
  <si>
    <t>SUSPECTED - SURVIVED (red - town, blue - county)</t>
  </si>
  <si>
    <t>CONFIRMED - Died - Nov 2012 - May 2013. Data from Anderson Moores on 22/6/15.</t>
  </si>
  <si>
    <t>CONFIRMED - Died - Nov 2013 - May 2014. Data from Anderson Moores on 22/6/15.</t>
  </si>
  <si>
    <t>CONFIRMED - Died - Nov 2014 - May 2015. Data from Anderson Moores on 22/6/15.</t>
  </si>
  <si>
    <t xml:space="preserve">Suspected by vets (not known whether died or survived) </t>
  </si>
  <si>
    <t xml:space="preserve">Total </t>
  </si>
  <si>
    <t>Total Confirmed</t>
  </si>
  <si>
    <t>Totals</t>
  </si>
  <si>
    <t>Month dates not known</t>
  </si>
  <si>
    <t>Total Uconfirmed / Suspected</t>
  </si>
  <si>
    <t>Total by year</t>
  </si>
  <si>
    <t>Total by month</t>
  </si>
  <si>
    <t xml:space="preserve">UNCONFIRMED - DIED, UNCONFIRMED - SURVIVED, SUSPECTED - DIED, SUSPECTED - SURVIVED, Suspected by vets (Died / Survived) 
</t>
  </si>
  <si>
    <t>Total by season</t>
  </si>
  <si>
    <t>Season</t>
  </si>
  <si>
    <t>cases 2012 to 8th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</si>
</sst>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9" fontId="0" fillId="0" borderId="0" xfId="0" applyNumberFormat="1"/>
    <xf numFmtId="9" fontId="4" fillId="0" borderId="0" xfId="0" applyNumberFormat="1" applyFont="1"/>
    <xf numFmtId="9" fontId="5" fillId="0" borderId="0" xfId="0" applyNumberFormat="1" applyFont="1"/>
    <xf numFmtId="9" fontId="6" fillId="0" borderId="0" xfId="0" applyNumberFormat="1" applyFont="1"/>
    <xf numFmtId="9" fontId="2" fillId="0" borderId="0" xfId="0" applyNumberFormat="1" applyFont="1"/>
    <xf numFmtId="9" fontId="7" fillId="0" borderId="0" xfId="0" applyNumberFormat="1" applyFont="1"/>
    <xf numFmtId="0" fontId="7" fillId="0" borderId="0" xfId="0" applyFont="1"/>
    <xf numFmtId="0" fontId="4" fillId="0" borderId="0" xfId="0" applyFont="1" applyFill="1"/>
    <xf numFmtId="0" fontId="8" fillId="0" borderId="0" xfId="0" applyFo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Confirmed Alabama Rot cases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200"/>
              <a:t>Dec 2012 -</a:t>
            </a:r>
            <a:r>
              <a:rPr lang="en-GB" sz="1200" baseline="0"/>
              <a:t> April 2016 (41 months, 75 cases)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200" b="0" i="0" baseline="0">
                <a:effectLst/>
              </a:rPr>
              <a:t>Analysis: AlabamaRot.co.uk - 8th May 2016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200" b="0" i="0" baseline="0">
                <a:effectLst/>
              </a:rPr>
              <a:t>Data Source: https://goo.gl/k8QBz8</a:t>
            </a:r>
          </a:p>
        </c:rich>
      </c:tx>
      <c:layout>
        <c:manualLayout>
          <c:xMode val="edge"/>
          <c:yMode val="edge"/>
          <c:x val="0.19971522309711287"/>
          <c:y val="9.31899773078736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'CGS Confirmed'!$F$2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'CGS Confirmed'!$E$3:$E$14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Confirmed'!$F$3:$F$14</c:f>
              <c:numCache>
                <c:formatCode>General</c:formatCode>
                <c:ptCount val="12"/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3-42BC-BE8C-1FCDC140736E}"/>
            </c:ext>
          </c:extLst>
        </c:ser>
        <c:ser>
          <c:idx val="1"/>
          <c:order val="1"/>
          <c:tx>
            <c:strRef>
              <c:f>'CGS Confirmed'!$G$2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'CGS Confirmed'!$E$3:$E$14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Confirmed'!$G$3:$G$14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3-42BC-BE8C-1FCDC140736E}"/>
            </c:ext>
          </c:extLst>
        </c:ser>
        <c:ser>
          <c:idx val="2"/>
          <c:order val="2"/>
          <c:tx>
            <c:strRef>
              <c:f>'CGS Confirmed'!$H$2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'CGS Confirmed'!$E$3:$E$14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Confirmed'!$H$3:$H$14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3-42BC-BE8C-1FCDC140736E}"/>
            </c:ext>
          </c:extLst>
        </c:ser>
        <c:ser>
          <c:idx val="3"/>
          <c:order val="3"/>
          <c:tx>
            <c:strRef>
              <c:f>'CGS Confirmed'!$I$2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'CGS Confirmed'!$E$3:$E$14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Confirmed'!$I$3:$I$14</c:f>
              <c:numCache>
                <c:formatCode>General</c:formatCode>
                <c:ptCount val="12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3-42BC-BE8C-1FCDC140736E}"/>
            </c:ext>
          </c:extLst>
        </c:ser>
        <c:ser>
          <c:idx val="4"/>
          <c:order val="4"/>
          <c:tx>
            <c:strRef>
              <c:f>'CGS Confirmed'!$J$2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'CGS Confirmed'!$E$3:$E$14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Confirmed'!$J$3:$J$14</c:f>
              <c:numCache>
                <c:formatCode>General</c:formatCode>
                <c:ptCount val="12"/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3-42BC-BE8C-1FCDC140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405928"/>
        <c:axId val="405407568"/>
      </c:barChart>
      <c:catAx>
        <c:axId val="40540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07568"/>
        <c:crosses val="autoZero"/>
        <c:auto val="1"/>
        <c:lblAlgn val="ctr"/>
        <c:lblOffset val="100"/>
        <c:noMultiLvlLbl val="0"/>
      </c:catAx>
      <c:valAx>
        <c:axId val="4054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0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Confirmed Alabama Rot cases</a:t>
            </a:r>
          </a:p>
          <a:p>
            <a:pPr>
              <a:defRPr/>
            </a:pPr>
            <a:r>
              <a:rPr lang="en-GB" sz="1200"/>
              <a:t>Dec</a:t>
            </a:r>
            <a:r>
              <a:rPr lang="en-GB" sz="1200" baseline="0"/>
              <a:t> 2012 - April 2016 (41 months, 75 cases)</a:t>
            </a:r>
          </a:p>
          <a:p>
            <a:pPr>
              <a:defRPr/>
            </a:pPr>
            <a:r>
              <a:rPr lang="en-GB" sz="1000" baseline="0"/>
              <a:t>Analysis: AlabamaRot.co.uk, 8th May 2016 </a:t>
            </a:r>
          </a:p>
          <a:p>
            <a:pPr>
              <a:defRPr/>
            </a:pPr>
            <a:r>
              <a:rPr lang="en-GB" sz="1000" baseline="0"/>
              <a:t>Data source: https://goo.gl/k8QBz8</a:t>
            </a:r>
          </a:p>
        </c:rich>
      </c:tx>
      <c:layout>
        <c:manualLayout>
          <c:xMode val="edge"/>
          <c:yMode val="edge"/>
          <c:x val="0.19915266841644796"/>
          <c:y val="7.92393026941362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'CGS Confirmed'!$E$3:$E$14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Confirmed'!$K$3:$K$14</c:f>
              <c:numCache>
                <c:formatCode>General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0-4D60-911A-4485E972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419976"/>
        <c:axId val="407423256"/>
      </c:barChart>
      <c:catAx>
        <c:axId val="40741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23256"/>
        <c:crosses val="autoZero"/>
        <c:auto val="1"/>
        <c:lblAlgn val="ctr"/>
        <c:lblOffset val="100"/>
        <c:noMultiLvlLbl val="0"/>
      </c:catAx>
      <c:valAx>
        <c:axId val="40742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1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75</a:t>
            </a:r>
            <a:r>
              <a:rPr lang="en-GB" baseline="0"/>
              <a:t> Confirmed Alabama Rot cases</a:t>
            </a:r>
          </a:p>
          <a:p>
            <a:pPr>
              <a:defRPr/>
            </a:pPr>
            <a:r>
              <a:rPr lang="en-GB" sz="1200" baseline="0"/>
              <a:t>Dec 2012 - 8th May 2016 (41 months)</a:t>
            </a:r>
          </a:p>
          <a:p>
            <a:pPr>
              <a:defRPr/>
            </a:pPr>
            <a:r>
              <a:rPr lang="en-GB" sz="1000" baseline="0"/>
              <a:t>Analysis by Chris Street May 2016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445-4111-B604-F07AA1E765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32-4DBE-8B3E-6A9B5F1C233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5-4111-B604-F07AA1E765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2-4DBE-8B3E-6A9B5F1C2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2-4DBE-8B3E-6A9B5F1C2330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445-4111-B604-F07AA1E765C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32-4DBE-8B3E-6A9B5F1C23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32-4DBE-8B3E-6A9B5F1C2330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445-4111-B604-F07AA1E765C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45-4111-B604-F07AA1E765C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5-4111-B604-F07AA1E765C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45-4111-B604-F07AA1E765C0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45-4111-B604-F07AA1E76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'CGS Confirmed'!$A$3:$A$11</c:f>
              <c:strCache>
                <c:ptCount val="9"/>
                <c:pt idx="0">
                  <c:v>Winter</c:v>
                </c:pt>
                <c:pt idx="2">
                  <c:v>Spring</c:v>
                </c:pt>
                <c:pt idx="5">
                  <c:v>Summer</c:v>
                </c:pt>
                <c:pt idx="8">
                  <c:v>Autumn</c:v>
                </c:pt>
              </c:strCache>
            </c:strRef>
          </c:cat>
          <c:val>
            <c:numRef>
              <c:f>'CGS Confirmed'!$D$3:$D$11</c:f>
              <c:numCache>
                <c:formatCode>General</c:formatCode>
                <c:ptCount val="9"/>
                <c:pt idx="0">
                  <c:v>38</c:v>
                </c:pt>
                <c:pt idx="2">
                  <c:v>29</c:v>
                </c:pt>
                <c:pt idx="5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5-4111-B604-F07AA1E7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200"/>
              <a:t>Confirmed Alabama Rot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r>
              <a:rPr lang="en-GB" sz="1400"/>
              <a:t>% cases by season</a:t>
            </a:r>
            <a:endParaRPr lang="en-GB" sz="11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r>
              <a:rPr lang="en-GB" sz="1200" b="0"/>
              <a:t>Dec 2012 - April 2016 (41 months,</a:t>
            </a:r>
            <a:r>
              <a:rPr lang="en-GB" sz="1200" b="0" baseline="0"/>
              <a:t> 75 cases</a:t>
            </a:r>
            <a:r>
              <a:rPr lang="en-GB" sz="1200" b="0"/>
              <a:t>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>
                    <a:lumMod val="95000"/>
                  </a:sysClr>
                </a:solidFill>
              </a:defRPr>
            </a:pPr>
            <a:r>
              <a:rPr lang="en-GB" sz="1000" b="0" i="0" baseline="0">
                <a:effectLst/>
              </a:rPr>
              <a:t>Data: https://goo.gl/k8QBz8</a:t>
            </a:r>
            <a:endParaRPr lang="en-GB" sz="700">
              <a:effectLst/>
            </a:endParaRPr>
          </a:p>
        </c:rich>
      </c:tx>
      <c:layout>
        <c:manualLayout>
          <c:xMode val="edge"/>
          <c:yMode val="edge"/>
          <c:x val="0.119286213130110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407-44F1-BBA4-88114F272AE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EF-4D5C-B0FD-18F7C2828C7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407-44F1-BBA4-88114F272AE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7EF-4D5C-B0FD-18F7C2828C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7EF-4D5C-B0FD-18F7C2828C72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407-44F1-BBA4-88114F272AE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7EF-4D5C-B0FD-18F7C2828C7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7EF-4D5C-B0FD-18F7C2828C72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2407-44F1-BBA4-88114F272A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'CGS Confirmed'!$A$3:$A$11</c:f>
              <c:strCache>
                <c:ptCount val="9"/>
                <c:pt idx="0">
                  <c:v>Winter</c:v>
                </c:pt>
                <c:pt idx="2">
                  <c:v>Spring</c:v>
                </c:pt>
                <c:pt idx="5">
                  <c:v>Summer</c:v>
                </c:pt>
                <c:pt idx="8">
                  <c:v>Autumn</c:v>
                </c:pt>
              </c:strCache>
            </c:strRef>
          </c:cat>
          <c:val>
            <c:numRef>
              <c:f>'CGS Confirmed'!$B$3:$B$11</c:f>
              <c:numCache>
                <c:formatCode>0%</c:formatCode>
                <c:ptCount val="9"/>
                <c:pt idx="0">
                  <c:v>0.50666666666666671</c:v>
                </c:pt>
                <c:pt idx="2">
                  <c:v>0.38666666666666666</c:v>
                </c:pt>
                <c:pt idx="5">
                  <c:v>0.04</c:v>
                </c:pt>
                <c:pt idx="8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7-44F1-BBA4-88114F272A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1168133970201777"/>
          <c:y val="0.86381808856745557"/>
          <c:w val="0.84027037066391397"/>
          <c:h val="8.6272707009918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400"/>
              <a:t>All Alabama Rot UK cases (Confirmed, Unconfirmed, Suspected)</a:t>
            </a:r>
          </a:p>
          <a:p>
            <a:pPr>
              <a:defRPr/>
            </a:pPr>
            <a:r>
              <a:rPr lang="en-GB"/>
              <a:t>Dec 2012 - April 2016 (41 months, 121 cases)</a:t>
            </a:r>
          </a:p>
          <a:p>
            <a:pPr>
              <a:defRPr/>
            </a:pPr>
            <a:r>
              <a:rPr lang="en-GB" sz="1200"/>
              <a:t>Analysis: AlabamaRot.co.uk - 8th May 2016</a:t>
            </a:r>
          </a:p>
          <a:p>
            <a:pPr>
              <a:defRPr/>
            </a:pPr>
            <a:r>
              <a:rPr lang="en-GB" sz="1400"/>
              <a:t>Data Source: https://goo.gl/k8QBz8 &amp; https://goo.gl/MbNUWs</a:t>
            </a:r>
          </a:p>
        </c:rich>
      </c:tx>
      <c:layout>
        <c:manualLayout>
          <c:xMode val="edge"/>
          <c:yMode val="edge"/>
          <c:x val="0.130895933759913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'CGS Un or confirmed, suspected'!$H$2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'CGS Un or confirmed, suspected'!$C$3:$C$14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Un or confirmed, suspected'!$H$3:$H$14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0-4F56-8654-DF7FC4189EF8}"/>
            </c:ext>
          </c:extLst>
        </c:ser>
        <c:ser>
          <c:idx val="1"/>
          <c:order val="1"/>
          <c:tx>
            <c:strRef>
              <c:f>'CGS Un or confirmed, suspected'!$I$2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'CGS Un or confirmed, suspected'!$C$3:$C$14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Un or confirmed, suspected'!$I$3:$I$14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0-4F56-8654-DF7FC4189EF8}"/>
            </c:ext>
          </c:extLst>
        </c:ser>
        <c:ser>
          <c:idx val="2"/>
          <c:order val="2"/>
          <c:tx>
            <c:strRef>
              <c:f>'CGS Un or confirmed, suspected'!$J$2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'CGS Un or confirmed, suspected'!$C$3:$C$14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Un or confirmed, suspected'!$J$3:$J$14</c:f>
              <c:numCache>
                <c:formatCode>General</c:formatCode>
                <c:ptCount val="12"/>
                <c:pt idx="0">
                  <c:v>3</c:v>
                </c:pt>
                <c:pt idx="1">
                  <c:v>18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0-4F56-8654-DF7FC4189EF8}"/>
            </c:ext>
          </c:extLst>
        </c:ser>
        <c:ser>
          <c:idx val="3"/>
          <c:order val="3"/>
          <c:tx>
            <c:strRef>
              <c:f>'CGS Un or confirmed, suspected'!$K$2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'CGS Un or confirmed, suspected'!$C$3:$C$14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Un or confirmed, suspected'!$K$3:$K$14</c:f>
              <c:numCache>
                <c:formatCode>General</c:formatCode>
                <c:ptCount val="12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0-4F56-8654-DF7FC4189EF8}"/>
            </c:ext>
          </c:extLst>
        </c:ser>
        <c:ser>
          <c:idx val="4"/>
          <c:order val="4"/>
          <c:tx>
            <c:strRef>
              <c:f>'CGS Un or confirmed, suspected'!$L$2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'CGS Un or confirmed, suspected'!$C$3:$C$14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Un or confirmed, suspected'!$L$3:$L$14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30-4F56-8654-DF7FC4189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16041408"/>
        <c:axId val="616039768"/>
      </c:barChart>
      <c:catAx>
        <c:axId val="61604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39768"/>
        <c:crosses val="autoZero"/>
        <c:auto val="1"/>
        <c:lblAlgn val="ctr"/>
        <c:lblOffset val="100"/>
        <c:noMultiLvlLbl val="0"/>
      </c:catAx>
      <c:valAx>
        <c:axId val="61603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0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 sz="1600"/>
              <a:t>All Alabama Rot UK cases (Confirmed, Unconfirmed, Suspected)</a:t>
            </a:r>
          </a:p>
          <a:p>
            <a:pPr>
              <a:defRPr/>
            </a:pPr>
            <a:r>
              <a:rPr lang="en-GB"/>
              <a:t>Dec 2012 - April 2016 (41 months, 121 cases)</a:t>
            </a:r>
          </a:p>
          <a:p>
            <a:pPr>
              <a:defRPr/>
            </a:pPr>
            <a:r>
              <a:rPr lang="en-GB"/>
              <a:t>Analysis: AlabamaRot.co.uk - 8th May 2016</a:t>
            </a:r>
          </a:p>
          <a:p>
            <a:pPr>
              <a:defRPr/>
            </a:pPr>
            <a:r>
              <a:rPr lang="en-GB" sz="1600"/>
              <a:t>Data Sources: https://goo.gl/k8QBz8 &amp; https://goo.gl/MbNUWs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'CGS Un or confirmed, suspected'!$C$3:$C$14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'CGS Un or confirmed, suspected'!$G$3:$G$14</c:f>
              <c:numCache>
                <c:formatCode>General</c:formatCode>
                <c:ptCount val="12"/>
                <c:pt idx="0">
                  <c:v>20</c:v>
                </c:pt>
                <c:pt idx="1">
                  <c:v>29</c:v>
                </c:pt>
                <c:pt idx="2">
                  <c:v>23</c:v>
                </c:pt>
                <c:pt idx="3">
                  <c:v>14</c:v>
                </c:pt>
                <c:pt idx="4">
                  <c:v>11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9-4C7F-B7B6-3770055385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00399184"/>
        <c:axId val="500399840"/>
      </c:barChart>
      <c:catAx>
        <c:axId val="5003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399840"/>
        <c:crosses val="autoZero"/>
        <c:auto val="1"/>
        <c:lblAlgn val="ctr"/>
        <c:lblOffset val="100"/>
        <c:noMultiLvlLbl val="0"/>
      </c:catAx>
      <c:valAx>
        <c:axId val="500399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039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/>
              <a:t>All Alabama Rot UK cases </a:t>
            </a:r>
            <a:br>
              <a:rPr lang="en-GB"/>
            </a:br>
            <a:r>
              <a:rPr lang="en-GB" sz="1200"/>
              <a:t>(Confirmed, Unconfirmed, Suspected cases)</a:t>
            </a:r>
          </a:p>
          <a:p>
            <a:pPr>
              <a:defRPr/>
            </a:pPr>
            <a:r>
              <a:rPr lang="en-GB" sz="1200"/>
              <a:t>Dec 2012 - April 2016 (41 months, 121 cases)</a:t>
            </a:r>
          </a:p>
          <a:p>
            <a:pPr>
              <a:defRPr/>
            </a:pPr>
            <a:r>
              <a:rPr lang="en-GB" sz="1200"/>
              <a:t>Data Source: https://goo.gl/k8QBz8 &amp; https://goo.gl/MbNUWs</a:t>
            </a:r>
          </a:p>
        </c:rich>
      </c:tx>
      <c:layout>
        <c:manualLayout>
          <c:xMode val="edge"/>
          <c:yMode val="edge"/>
          <c:x val="0.11040630824095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DE-4B7A-95D0-12B74E3697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DE-4B7A-95D0-12B74E3697A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6F-432E-8F9B-2C684BE5B4C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DE-4B7A-95D0-12B74E3697A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7DE-4B7A-95D0-12B74E3697A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16F-432E-8F9B-2C684BE5B4C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7DE-4B7A-95D0-12B74E3697A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7DE-4B7A-95D0-12B74E3697AC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116F-432E-8F9B-2C684BE5B4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'CGS Un or confirmed, suspected'!$D$3:$D$11</c:f>
              <c:strCache>
                <c:ptCount val="9"/>
                <c:pt idx="0">
                  <c:v>Winter</c:v>
                </c:pt>
                <c:pt idx="2">
                  <c:v>Spring</c:v>
                </c:pt>
                <c:pt idx="5">
                  <c:v>Summer</c:v>
                </c:pt>
                <c:pt idx="8">
                  <c:v>Autumn</c:v>
                </c:pt>
              </c:strCache>
            </c:strRef>
          </c:cat>
          <c:val>
            <c:numRef>
              <c:f>'CGS Un or confirmed, suspected'!$E$3:$E$11</c:f>
              <c:numCache>
                <c:formatCode>0%</c:formatCode>
                <c:ptCount val="9"/>
                <c:pt idx="0">
                  <c:v>0.52066115702479343</c:v>
                </c:pt>
                <c:pt idx="2">
                  <c:v>0.39669421487603307</c:v>
                </c:pt>
                <c:pt idx="5">
                  <c:v>4.1322314049586778E-2</c:v>
                </c:pt>
                <c:pt idx="8">
                  <c:v>4.1322314049586778E-2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F-432E-8F9B-2C684BE5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4</xdr:row>
      <xdr:rowOff>160020</xdr:rowOff>
    </xdr:from>
    <xdr:to>
      <xdr:col>19</xdr:col>
      <xdr:colOff>266700</xdr:colOff>
      <xdr:row>23</xdr:row>
      <xdr:rowOff>175846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535158</xdr:colOff>
      <xdr:row>24</xdr:row>
      <xdr:rowOff>112541</xdr:rowOff>
    </xdr:from>
    <xdr:to>
      <xdr:col>19</xdr:col>
      <xdr:colOff>230358</xdr:colOff>
      <xdr:row>42</xdr:row>
      <xdr:rowOff>26181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47004</xdr:colOff>
      <xdr:row>34</xdr:row>
      <xdr:rowOff>150516</xdr:rowOff>
    </xdr:from>
    <xdr:to>
      <xdr:col>8</xdr:col>
      <xdr:colOff>207024</xdr:colOff>
      <xdr:row>49</xdr:row>
      <xdr:rowOff>150517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194524</xdr:colOff>
      <xdr:row>15</xdr:row>
      <xdr:rowOff>126715</xdr:rowOff>
    </xdr:from>
    <xdr:to>
      <xdr:col>6</xdr:col>
      <xdr:colOff>243240</xdr:colOff>
      <xdr:row>34</xdr:row>
      <xdr:rowOff>1713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0.01558</cdr:x>
      <cdr:y>0.28208</cdr:y>
    </cdr:from>
    <cdr:to>
      <cdr:x>0.28858</cdr:x>
      <cdr:y>0.46103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65263" y="951687"/>
          <a:ext cx="1143563" cy="603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n-GB" sz="1000" b="0" i="0" baseline="0">
              <a:solidFill>
                <a:schemeClr val="bg1"/>
              </a:solidFill>
              <a:effectLst>
                <a:outerShdw blurRad="50800" dist="38100" dir="5400000" algn="t" rotWithShape="0">
                  <a:srgbClr val="000000">
                    <a:alpha val="40000"/>
                  </a:srgbClr>
                </a:outerShdw>
              </a:effectLst>
              <a:latin typeface="+mn-lt"/>
              <a:ea typeface="+mn-ea"/>
              <a:cs typeface="+mn-cs"/>
            </a:rPr>
            <a:t>Analysis by AlabamaRot.co.uk (8th May 2016)</a:t>
          </a:r>
          <a:endParaRPr lang="en-GB" sz="1000">
            <a:solidFill>
              <a:schemeClr val="bg1"/>
            </a:solidFill>
            <a:effectLst/>
          </a:endParaRPr>
        </a:p>
        <a:p xmlns:a="http://schemas.openxmlformats.org/drawingml/2006/main">
          <a:endParaRPr lang="en-GB" sz="1100"/>
        </a:p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0</xdr:row>
      <xdr:rowOff>152400</xdr:rowOff>
    </xdr:from>
    <xdr:to>
      <xdr:col>24</xdr:col>
      <xdr:colOff>358140</xdr:colOff>
      <xdr:row>27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60960</xdr:colOff>
      <xdr:row>28</xdr:row>
      <xdr:rowOff>7620</xdr:rowOff>
    </xdr:from>
    <xdr:to>
      <xdr:col>24</xdr:col>
      <xdr:colOff>563880</xdr:colOff>
      <xdr:row>51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182880</xdr:colOff>
      <xdr:row>16</xdr:row>
      <xdr:rowOff>53340</xdr:rowOff>
    </xdr:from>
    <xdr:to>
      <xdr:col>11</xdr:col>
      <xdr:colOff>76200</xdr:colOff>
      <xdr:row>37</xdr:row>
      <xdr:rowOff>106680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0.02293</cdr:x>
      <cdr:y>0.35356</cdr:y>
    </cdr:from>
    <cdr:to>
      <cdr:x>0.2073</cdr:x>
      <cdr:y>0.50861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142240" y="1376680"/>
          <a:ext cx="1143563" cy="603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n-GB" sz="1000" b="0" i="0" baseline="0">
              <a:solidFill>
                <a:schemeClr val="bg1"/>
              </a:solidFill>
              <a:effectLst>
                <a:outerShdw blurRad="50800" dist="38100" dir="5400000" algn="t" rotWithShape="0">
                  <a:srgbClr val="000000">
                    <a:alpha val="40000"/>
                  </a:srgbClr>
                </a:outerShdw>
              </a:effectLst>
              <a:latin typeface="+mn-lt"/>
              <a:ea typeface="+mn-ea"/>
              <a:cs typeface="+mn-cs"/>
            </a:rPr>
            <a:t>Analysis by AlabamaRot.co.uk (8th May 2016)</a:t>
          </a:r>
          <a:endParaRPr lang="en-GB" sz="1000">
            <a:solidFill>
              <a:schemeClr val="bg1"/>
            </a:solidFill>
            <a:effectLst/>
          </a:endParaRPr>
        </a:p>
        <a:p xmlns:a="http://schemas.openxmlformats.org/drawingml/2006/main">
          <a:endParaRPr lang="en-GB" sz="1100"/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d/edit?hl=en&amp;authuser=0&amp;mid=1SvkLWes2Vu8nUYgm-54H_Lnvuw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20" zoomScaleNormal="120" workbookViewId="0">
      <selection activeCell="I20" sqref="I20"/>
    </sheetView>
  </sheetViews>
  <sheetFormatPr defaultRowHeight="14.4" x14ac:dyDescent="0.3"/>
  <cols>
    <col min="2" max="2" width="12.44140625" customWidth="1"/>
    <col min="3" max="3" width="10.5546875" style="7" bestFit="1" customWidth="1"/>
    <col min="4" max="4" width="14" bestFit="1" customWidth="1"/>
    <col min="5" max="5" width="14.5546875" bestFit="1" customWidth="1"/>
    <col min="11" max="11" width="5.33203125" customWidth="1"/>
  </cols>
  <sheetData>
    <row r="1" spans="1:11" x14ac:dyDescent="0.3">
      <c r="A1" s="2" t="s">
        <v>41</v>
      </c>
      <c r="E1" s="1" t="s">
        <v>13</v>
      </c>
      <c r="K1" s="1"/>
    </row>
    <row r="2" spans="1:11" x14ac:dyDescent="0.3">
      <c r="A2" t="s">
        <v>40</v>
      </c>
      <c r="B2" t="s">
        <v>19</v>
      </c>
      <c r="C2" s="7" t="s">
        <v>20</v>
      </c>
      <c r="D2" t="s">
        <v>21</v>
      </c>
      <c r="E2" t="s">
        <v>14</v>
      </c>
      <c r="F2">
        <v>2012</v>
      </c>
      <c r="G2">
        <v>2013</v>
      </c>
      <c r="H2">
        <v>2014</v>
      </c>
      <c r="I2">
        <v>2015</v>
      </c>
      <c r="J2">
        <v>2016</v>
      </c>
      <c r="K2" t="s">
        <v>12</v>
      </c>
    </row>
    <row r="3" spans="1:11" x14ac:dyDescent="0.3">
      <c r="A3" s="4" t="s">
        <v>15</v>
      </c>
      <c r="B3" s="8">
        <f>D3/$D$15</f>
        <v>0.50666666666666671</v>
      </c>
      <c r="C3" s="8">
        <f t="shared" ref="C3:C14" si="0">K3/$K$15</f>
        <v>0.17333333333333334</v>
      </c>
      <c r="D3" s="4">
        <f>K3+K4+K14</f>
        <v>38</v>
      </c>
      <c r="E3" s="4" t="s">
        <v>0</v>
      </c>
      <c r="F3" s="14"/>
      <c r="G3" s="14">
        <v>3</v>
      </c>
      <c r="H3" s="14">
        <v>3</v>
      </c>
      <c r="I3" s="14">
        <v>7</v>
      </c>
      <c r="J3" s="14"/>
      <c r="K3" s="14">
        <f t="shared" ref="K3:K14" si="1">SUM(F3:J3)</f>
        <v>13</v>
      </c>
    </row>
    <row r="4" spans="1:11" x14ac:dyDescent="0.3">
      <c r="A4" s="4"/>
      <c r="B4" s="8"/>
      <c r="C4" s="8">
        <f t="shared" si="0"/>
        <v>0.22666666666666666</v>
      </c>
      <c r="D4" s="4"/>
      <c r="E4" s="4" t="s">
        <v>1</v>
      </c>
      <c r="F4" s="14"/>
      <c r="G4" s="14">
        <v>1</v>
      </c>
      <c r="H4" s="14">
        <v>10</v>
      </c>
      <c r="I4" s="14">
        <v>1</v>
      </c>
      <c r="J4" s="14">
        <v>5</v>
      </c>
      <c r="K4" s="14">
        <f t="shared" si="1"/>
        <v>17</v>
      </c>
    </row>
    <row r="5" spans="1:11" x14ac:dyDescent="0.3">
      <c r="A5" s="5" t="s">
        <v>16</v>
      </c>
      <c r="B5" s="9">
        <f>D5/D15</f>
        <v>0.38666666666666666</v>
      </c>
      <c r="C5" s="9">
        <f t="shared" si="0"/>
        <v>0.14666666666666667</v>
      </c>
      <c r="D5" s="5">
        <f>SUM(K5:K7)</f>
        <v>29</v>
      </c>
      <c r="E5" s="5" t="s">
        <v>2</v>
      </c>
      <c r="F5" s="5"/>
      <c r="G5" s="5">
        <v>2</v>
      </c>
      <c r="H5" s="5">
        <v>6</v>
      </c>
      <c r="I5" s="5">
        <v>1</v>
      </c>
      <c r="J5" s="5">
        <v>2</v>
      </c>
      <c r="K5" s="5">
        <f t="shared" si="1"/>
        <v>11</v>
      </c>
    </row>
    <row r="6" spans="1:11" x14ac:dyDescent="0.3">
      <c r="A6" s="5"/>
      <c r="B6" s="9"/>
      <c r="C6" s="9">
        <f t="shared" si="0"/>
        <v>0.10666666666666667</v>
      </c>
      <c r="D6" s="5"/>
      <c r="E6" s="5" t="s">
        <v>3</v>
      </c>
      <c r="F6" s="5"/>
      <c r="G6" s="5"/>
      <c r="H6" s="5">
        <v>4</v>
      </c>
      <c r="I6" s="5">
        <v>3</v>
      </c>
      <c r="J6" s="5">
        <v>1</v>
      </c>
      <c r="K6" s="5">
        <f t="shared" si="1"/>
        <v>8</v>
      </c>
    </row>
    <row r="7" spans="1:11" x14ac:dyDescent="0.3">
      <c r="A7" s="5"/>
      <c r="B7" s="9"/>
      <c r="C7" s="9">
        <f t="shared" si="0"/>
        <v>0.13333333333333333</v>
      </c>
      <c r="D7" s="5"/>
      <c r="E7" s="5" t="s">
        <v>4</v>
      </c>
      <c r="F7" s="5"/>
      <c r="G7" s="5">
        <v>4</v>
      </c>
      <c r="H7" s="5">
        <v>5</v>
      </c>
      <c r="I7" s="5">
        <v>1</v>
      </c>
      <c r="J7" s="5"/>
      <c r="K7" s="5">
        <f t="shared" si="1"/>
        <v>10</v>
      </c>
    </row>
    <row r="8" spans="1:11" x14ac:dyDescent="0.3">
      <c r="A8" s="13" t="s">
        <v>17</v>
      </c>
      <c r="B8" s="12">
        <f>D8/D15</f>
        <v>0.04</v>
      </c>
      <c r="C8" s="12">
        <f t="shared" si="0"/>
        <v>1.3333333333333334E-2</v>
      </c>
      <c r="D8" s="13">
        <f>SUM(K8:K10)</f>
        <v>3</v>
      </c>
      <c r="E8" s="13" t="s">
        <v>5</v>
      </c>
      <c r="F8" s="15"/>
      <c r="G8" s="15"/>
      <c r="H8" s="15">
        <v>1</v>
      </c>
      <c r="I8" s="15"/>
      <c r="J8" s="15"/>
      <c r="K8" s="15">
        <f t="shared" si="1"/>
        <v>1</v>
      </c>
    </row>
    <row r="9" spans="1:11" x14ac:dyDescent="0.3">
      <c r="A9" s="13"/>
      <c r="B9" s="12"/>
      <c r="C9" s="12">
        <f t="shared" si="0"/>
        <v>2.6666666666666668E-2</v>
      </c>
      <c r="D9" s="13"/>
      <c r="E9" s="13" t="s">
        <v>6</v>
      </c>
      <c r="F9" s="15"/>
      <c r="G9" s="15"/>
      <c r="H9" s="15">
        <v>2</v>
      </c>
      <c r="I9" s="15"/>
      <c r="J9" s="15"/>
      <c r="K9" s="15">
        <f t="shared" si="1"/>
        <v>2</v>
      </c>
    </row>
    <row r="10" spans="1:11" x14ac:dyDescent="0.3">
      <c r="A10" s="13"/>
      <c r="B10" s="12"/>
      <c r="C10" s="12">
        <f t="shared" si="0"/>
        <v>0</v>
      </c>
      <c r="D10" s="13"/>
      <c r="E10" s="13" t="s">
        <v>7</v>
      </c>
      <c r="F10" s="15"/>
      <c r="G10" s="15"/>
      <c r="H10" s="15"/>
      <c r="I10" s="15"/>
      <c r="J10" s="15"/>
      <c r="K10" s="15">
        <f t="shared" si="1"/>
        <v>0</v>
      </c>
    </row>
    <row r="11" spans="1:11" x14ac:dyDescent="0.3">
      <c r="A11" s="6" t="s">
        <v>18</v>
      </c>
      <c r="B11" s="10">
        <f>D11/D15</f>
        <v>6.6666666666666666E-2</v>
      </c>
      <c r="C11" s="10">
        <f t="shared" si="0"/>
        <v>1.3333333333333334E-2</v>
      </c>
      <c r="D11" s="6">
        <f>SUM(K11:K13)</f>
        <v>5</v>
      </c>
      <c r="E11" s="6" t="s">
        <v>8</v>
      </c>
      <c r="F11" s="6"/>
      <c r="G11" s="6"/>
      <c r="H11" s="6">
        <v>1</v>
      </c>
      <c r="I11" s="6"/>
      <c r="K11" s="6">
        <f t="shared" si="1"/>
        <v>1</v>
      </c>
    </row>
    <row r="12" spans="1:11" x14ac:dyDescent="0.3">
      <c r="A12" s="6"/>
      <c r="B12" s="6"/>
      <c r="C12" s="10">
        <f t="shared" si="0"/>
        <v>0.04</v>
      </c>
      <c r="D12" s="6"/>
      <c r="E12" s="6" t="s">
        <v>9</v>
      </c>
      <c r="F12" s="6"/>
      <c r="G12" s="6">
        <v>1</v>
      </c>
      <c r="H12" s="6">
        <v>1</v>
      </c>
      <c r="I12" s="6">
        <v>1</v>
      </c>
      <c r="K12" s="6">
        <f t="shared" si="1"/>
        <v>3</v>
      </c>
    </row>
    <row r="13" spans="1:11" x14ac:dyDescent="0.3">
      <c r="A13" s="6"/>
      <c r="B13" s="6"/>
      <c r="C13" s="10">
        <f t="shared" si="0"/>
        <v>1.3333333333333334E-2</v>
      </c>
      <c r="D13" s="6"/>
      <c r="E13" s="6" t="s">
        <v>10</v>
      </c>
      <c r="F13" s="6"/>
      <c r="G13" s="6"/>
      <c r="H13" s="6"/>
      <c r="I13" s="6">
        <v>1</v>
      </c>
      <c r="K13" s="6">
        <f t="shared" si="1"/>
        <v>1</v>
      </c>
    </row>
    <row r="14" spans="1:11" x14ac:dyDescent="0.3">
      <c r="C14" s="8">
        <f t="shared" si="0"/>
        <v>0.10666666666666667</v>
      </c>
      <c r="E14" s="4" t="s">
        <v>11</v>
      </c>
      <c r="F14" s="14">
        <v>2</v>
      </c>
      <c r="G14" s="14"/>
      <c r="H14" s="14"/>
      <c r="I14" s="14">
        <v>6</v>
      </c>
      <c r="J14" s="14"/>
      <c r="K14" s="14">
        <f t="shared" si="1"/>
        <v>8</v>
      </c>
    </row>
    <row r="15" spans="1:11" s="2" customFormat="1" x14ac:dyDescent="0.3">
      <c r="C15" s="11"/>
      <c r="D15" s="2">
        <f>SUM(D3:D14)</f>
        <v>75</v>
      </c>
      <c r="E15" s="2" t="s">
        <v>12</v>
      </c>
      <c r="F15" s="2">
        <f>SUM(F3:F14)</f>
        <v>2</v>
      </c>
      <c r="G15" s="2">
        <f t="shared" ref="G15:J15" si="2">SUM(G3:G14)</f>
        <v>11</v>
      </c>
      <c r="H15" s="2">
        <f t="shared" si="2"/>
        <v>33</v>
      </c>
      <c r="I15" s="2">
        <f t="shared" si="2"/>
        <v>21</v>
      </c>
      <c r="J15" s="2">
        <f t="shared" si="2"/>
        <v>8</v>
      </c>
      <c r="K15" s="2">
        <f>SUM(K3:K14)</f>
        <v>75</v>
      </c>
    </row>
  </sheetData>
  <hyperlinks>
    <hyperlink ref="E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4.4" x14ac:dyDescent="0.3"/>
  <cols>
    <col min="5" max="5" width="10.88671875" bestFit="1" customWidth="1"/>
    <col min="6" max="6" width="13.77734375" bestFit="1" customWidth="1"/>
    <col min="7" max="7" width="14" bestFit="1" customWidth="1"/>
  </cols>
  <sheetData>
    <row r="1" spans="1:12" x14ac:dyDescent="0.3">
      <c r="A1" t="s">
        <v>41</v>
      </c>
    </row>
    <row r="2" spans="1:12" x14ac:dyDescent="0.3">
      <c r="D2" t="s">
        <v>40</v>
      </c>
      <c r="E2" t="s">
        <v>19</v>
      </c>
      <c r="F2" t="s">
        <v>39</v>
      </c>
      <c r="G2" s="2" t="s">
        <v>37</v>
      </c>
      <c r="H2">
        <v>2012</v>
      </c>
      <c r="I2">
        <v>2013</v>
      </c>
      <c r="J2">
        <v>2014</v>
      </c>
      <c r="K2">
        <v>2015</v>
      </c>
      <c r="L2">
        <v>2016</v>
      </c>
    </row>
    <row r="3" spans="1:12" x14ac:dyDescent="0.3">
      <c r="C3" t="s">
        <v>0</v>
      </c>
      <c r="D3" t="s">
        <v>15</v>
      </c>
      <c r="E3" s="7">
        <f>F3/$F$15</f>
        <v>0.52066115702479343</v>
      </c>
      <c r="F3">
        <f>G3+G4+G14</f>
        <v>63</v>
      </c>
      <c r="G3">
        <f t="shared" ref="G3:G14" si="0">SUM(H3:L3)</f>
        <v>20</v>
      </c>
      <c r="H3">
        <f>'CGS Confirmed'!F3+'CGS Unconfirmed + Suspected'!D133</f>
        <v>0</v>
      </c>
      <c r="I3">
        <f>'CGS Confirmed'!G3+'CGS Unconfirmed + Suspected'!E133</f>
        <v>4</v>
      </c>
      <c r="J3">
        <f>'CGS Confirmed'!H3+'CGS Unconfirmed + Suspected'!F133</f>
        <v>3</v>
      </c>
      <c r="K3">
        <f>'CGS Confirmed'!I3+'CGS Unconfirmed + Suspected'!G133</f>
        <v>10</v>
      </c>
      <c r="L3">
        <f>'CGS Confirmed'!J3+'CGS Unconfirmed + Suspected'!H133</f>
        <v>3</v>
      </c>
    </row>
    <row r="4" spans="1:12" x14ac:dyDescent="0.3">
      <c r="C4" t="s">
        <v>1</v>
      </c>
      <c r="E4" s="7"/>
      <c r="G4">
        <f t="shared" si="0"/>
        <v>29</v>
      </c>
      <c r="H4">
        <f>'CGS Confirmed'!F4+'CGS Unconfirmed + Suspected'!D134</f>
        <v>0</v>
      </c>
      <c r="I4">
        <f>'CGS Confirmed'!G4+'CGS Unconfirmed + Suspected'!E134</f>
        <v>2</v>
      </c>
      <c r="J4">
        <f>'CGS Confirmed'!H4+'CGS Unconfirmed + Suspected'!F134</f>
        <v>18</v>
      </c>
      <c r="K4">
        <f>'CGS Confirmed'!I4+'CGS Unconfirmed + Suspected'!G134</f>
        <v>2</v>
      </c>
      <c r="L4">
        <f>'CGS Confirmed'!J4+'CGS Unconfirmed + Suspected'!H134</f>
        <v>7</v>
      </c>
    </row>
    <row r="5" spans="1:12" x14ac:dyDescent="0.3">
      <c r="C5" t="s">
        <v>2</v>
      </c>
      <c r="D5" t="s">
        <v>16</v>
      </c>
      <c r="E5" s="7">
        <f>F5/$F$15</f>
        <v>0.39669421487603307</v>
      </c>
      <c r="F5">
        <f>G5+G6+G7</f>
        <v>48</v>
      </c>
      <c r="G5">
        <f t="shared" si="0"/>
        <v>23</v>
      </c>
      <c r="H5">
        <f>'CGS Confirmed'!F5+'CGS Unconfirmed + Suspected'!D135</f>
        <v>0</v>
      </c>
      <c r="I5">
        <f>'CGS Confirmed'!G5+'CGS Unconfirmed + Suspected'!E135</f>
        <v>2</v>
      </c>
      <c r="J5">
        <f>'CGS Confirmed'!H5+'CGS Unconfirmed + Suspected'!F135</f>
        <v>15</v>
      </c>
      <c r="K5">
        <f>'CGS Confirmed'!I5+'CGS Unconfirmed + Suspected'!G135</f>
        <v>2</v>
      </c>
      <c r="L5">
        <f>'CGS Confirmed'!J5+'CGS Unconfirmed + Suspected'!H135</f>
        <v>4</v>
      </c>
    </row>
    <row r="6" spans="1:12" x14ac:dyDescent="0.3">
      <c r="C6" t="s">
        <v>3</v>
      </c>
      <c r="E6" s="7"/>
      <c r="G6">
        <f t="shared" si="0"/>
        <v>14</v>
      </c>
      <c r="H6">
        <f>'CGS Confirmed'!F6+'CGS Unconfirmed + Suspected'!D136</f>
        <v>0</v>
      </c>
      <c r="I6">
        <f>'CGS Confirmed'!G6+'CGS Unconfirmed + Suspected'!E136</f>
        <v>0</v>
      </c>
      <c r="J6">
        <f>'CGS Confirmed'!H6+'CGS Unconfirmed + Suspected'!F136</f>
        <v>4</v>
      </c>
      <c r="K6">
        <f>'CGS Confirmed'!I6+'CGS Unconfirmed + Suspected'!G136</f>
        <v>7</v>
      </c>
      <c r="L6">
        <f>'CGS Confirmed'!J6+'CGS Unconfirmed + Suspected'!H136</f>
        <v>3</v>
      </c>
    </row>
    <row r="7" spans="1:12" x14ac:dyDescent="0.3">
      <c r="C7" t="s">
        <v>4</v>
      </c>
      <c r="E7" s="7"/>
      <c r="G7">
        <f t="shared" si="0"/>
        <v>11</v>
      </c>
      <c r="H7">
        <f>'CGS Confirmed'!F7+'CGS Unconfirmed + Suspected'!D137</f>
        <v>0</v>
      </c>
      <c r="I7">
        <f>'CGS Confirmed'!G7+'CGS Unconfirmed + Suspected'!E137</f>
        <v>4</v>
      </c>
      <c r="J7">
        <f>'CGS Confirmed'!H7+'CGS Unconfirmed + Suspected'!F137</f>
        <v>6</v>
      </c>
      <c r="K7">
        <f>'CGS Confirmed'!I7+'CGS Unconfirmed + Suspected'!G137</f>
        <v>1</v>
      </c>
      <c r="L7">
        <f>'CGS Confirmed'!J7+'CGS Unconfirmed + Suspected'!H137</f>
        <v>0</v>
      </c>
    </row>
    <row r="8" spans="1:12" x14ac:dyDescent="0.3">
      <c r="C8" t="s">
        <v>5</v>
      </c>
      <c r="D8" t="s">
        <v>17</v>
      </c>
      <c r="E8" s="7">
        <f>F8/$F$15</f>
        <v>4.1322314049586778E-2</v>
      </c>
      <c r="F8">
        <f>G8+G9+G10</f>
        <v>5</v>
      </c>
      <c r="G8">
        <f t="shared" si="0"/>
        <v>1</v>
      </c>
      <c r="H8">
        <f>'CGS Confirmed'!F8+'CGS Unconfirmed + Suspected'!D138</f>
        <v>0</v>
      </c>
      <c r="I8">
        <f>'CGS Confirmed'!G8+'CGS Unconfirmed + Suspected'!E138</f>
        <v>0</v>
      </c>
      <c r="J8">
        <f>'CGS Confirmed'!H8+'CGS Unconfirmed + Suspected'!F138</f>
        <v>1</v>
      </c>
      <c r="K8">
        <f>'CGS Confirmed'!I8+'CGS Unconfirmed + Suspected'!G138</f>
        <v>0</v>
      </c>
      <c r="L8">
        <f>'CGS Confirmed'!J8+'CGS Unconfirmed + Suspected'!H138</f>
        <v>0</v>
      </c>
    </row>
    <row r="9" spans="1:12" x14ac:dyDescent="0.3">
      <c r="C9" t="s">
        <v>6</v>
      </c>
      <c r="E9" s="7"/>
      <c r="G9">
        <f t="shared" si="0"/>
        <v>3</v>
      </c>
      <c r="H9">
        <f>'CGS Confirmed'!F9+'CGS Unconfirmed + Suspected'!D139</f>
        <v>0</v>
      </c>
      <c r="I9">
        <f>'CGS Confirmed'!G9+'CGS Unconfirmed + Suspected'!E139</f>
        <v>0</v>
      </c>
      <c r="J9">
        <f>'CGS Confirmed'!H9+'CGS Unconfirmed + Suspected'!F139</f>
        <v>3</v>
      </c>
      <c r="K9">
        <f>'CGS Confirmed'!I9+'CGS Unconfirmed + Suspected'!G139</f>
        <v>0</v>
      </c>
      <c r="L9">
        <f>'CGS Confirmed'!J9+'CGS Unconfirmed + Suspected'!H139</f>
        <v>0</v>
      </c>
    </row>
    <row r="10" spans="1:12" x14ac:dyDescent="0.3">
      <c r="C10" t="s">
        <v>7</v>
      </c>
      <c r="E10" s="7"/>
      <c r="G10">
        <f t="shared" si="0"/>
        <v>1</v>
      </c>
      <c r="H10">
        <f>'CGS Confirmed'!F10+'CGS Unconfirmed + Suspected'!D140</f>
        <v>0</v>
      </c>
      <c r="I10">
        <f>'CGS Confirmed'!G10+'CGS Unconfirmed + Suspected'!E140</f>
        <v>1</v>
      </c>
      <c r="J10">
        <f>'CGS Confirmed'!H10+'CGS Unconfirmed + Suspected'!F140</f>
        <v>0</v>
      </c>
      <c r="K10">
        <f>'CGS Confirmed'!I10+'CGS Unconfirmed + Suspected'!G140</f>
        <v>0</v>
      </c>
      <c r="L10">
        <f>'CGS Confirmed'!J10+'CGS Unconfirmed + Suspected'!H140</f>
        <v>0</v>
      </c>
    </row>
    <row r="11" spans="1:12" x14ac:dyDescent="0.3">
      <c r="C11" t="s">
        <v>8</v>
      </c>
      <c r="D11" t="s">
        <v>18</v>
      </c>
      <c r="E11" s="7">
        <f>F11/$F$15</f>
        <v>4.1322314049586778E-2</v>
      </c>
      <c r="F11">
        <f>G11+G12+G13</f>
        <v>5</v>
      </c>
      <c r="G11">
        <f t="shared" si="0"/>
        <v>1</v>
      </c>
      <c r="H11">
        <f>'CGS Confirmed'!F11+'CGS Unconfirmed + Suspected'!D141</f>
        <v>0</v>
      </c>
      <c r="I11">
        <f>'CGS Confirmed'!G11+'CGS Unconfirmed + Suspected'!E141</f>
        <v>0</v>
      </c>
      <c r="J11">
        <f>'CGS Confirmed'!H11+'CGS Unconfirmed + Suspected'!F141</f>
        <v>1</v>
      </c>
      <c r="K11">
        <f>'CGS Confirmed'!I11+'CGS Unconfirmed + Suspected'!G141</f>
        <v>0</v>
      </c>
      <c r="L11">
        <f>'CGS Confirmed'!J11+'CGS Unconfirmed + Suspected'!H141</f>
        <v>0</v>
      </c>
    </row>
    <row r="12" spans="1:12" x14ac:dyDescent="0.3">
      <c r="C12" t="s">
        <v>9</v>
      </c>
      <c r="E12" s="7"/>
      <c r="G12">
        <f t="shared" si="0"/>
        <v>3</v>
      </c>
      <c r="H12">
        <f>'CGS Confirmed'!F12+'CGS Unconfirmed + Suspected'!D142</f>
        <v>0</v>
      </c>
      <c r="I12">
        <f>'CGS Confirmed'!G12+'CGS Unconfirmed + Suspected'!E142</f>
        <v>1</v>
      </c>
      <c r="J12">
        <f>'CGS Confirmed'!H12+'CGS Unconfirmed + Suspected'!F142</f>
        <v>1</v>
      </c>
      <c r="K12">
        <f>'CGS Confirmed'!I12+'CGS Unconfirmed + Suspected'!G142</f>
        <v>1</v>
      </c>
      <c r="L12">
        <f>'CGS Confirmed'!J12+'CGS Unconfirmed + Suspected'!H142</f>
        <v>0</v>
      </c>
    </row>
    <row r="13" spans="1:12" x14ac:dyDescent="0.3">
      <c r="C13" t="s">
        <v>10</v>
      </c>
      <c r="E13" s="7"/>
      <c r="G13">
        <f t="shared" si="0"/>
        <v>1</v>
      </c>
      <c r="H13">
        <f>'CGS Confirmed'!F13+'CGS Unconfirmed + Suspected'!D143</f>
        <v>0</v>
      </c>
      <c r="I13">
        <f>'CGS Confirmed'!G13+'CGS Unconfirmed + Suspected'!E143</f>
        <v>0</v>
      </c>
      <c r="J13">
        <f>'CGS Confirmed'!H13+'CGS Unconfirmed + Suspected'!F143</f>
        <v>0</v>
      </c>
      <c r="K13">
        <f>'CGS Confirmed'!I13+'CGS Unconfirmed + Suspected'!G143</f>
        <v>1</v>
      </c>
      <c r="L13">
        <f>'CGS Confirmed'!J13+'CGS Unconfirmed + Suspected'!H143</f>
        <v>0</v>
      </c>
    </row>
    <row r="14" spans="1:12" x14ac:dyDescent="0.3">
      <c r="C14" t="s">
        <v>11</v>
      </c>
      <c r="E14" s="7"/>
      <c r="G14">
        <f t="shared" si="0"/>
        <v>14</v>
      </c>
      <c r="H14">
        <f>'CGS Confirmed'!F14+'CGS Unconfirmed + Suspected'!D144</f>
        <v>2</v>
      </c>
      <c r="I14">
        <f>'CGS Confirmed'!G14+'CGS Unconfirmed + Suspected'!E144</f>
        <v>0</v>
      </c>
      <c r="J14">
        <f>'CGS Confirmed'!H14+'CGS Unconfirmed + Suspected'!F144</f>
        <v>1</v>
      </c>
      <c r="K14">
        <f>'CGS Confirmed'!I14+'CGS Unconfirmed + Suspected'!G144</f>
        <v>11</v>
      </c>
      <c r="L14">
        <f>'CGS Confirmed'!J14+'CGS Unconfirmed + Suspected'!H144</f>
        <v>0</v>
      </c>
    </row>
    <row r="15" spans="1:12" x14ac:dyDescent="0.3">
      <c r="C15" s="2" t="s">
        <v>36</v>
      </c>
      <c r="D15" s="2"/>
      <c r="E15" s="2"/>
      <c r="F15" s="2">
        <f>SUM(F3:F14)</f>
        <v>121</v>
      </c>
      <c r="G15">
        <f>SUM(G3:G14)</f>
        <v>121</v>
      </c>
      <c r="H15">
        <f>SUM(H3:H14)</f>
        <v>2</v>
      </c>
      <c r="I15">
        <f t="shared" ref="I15:L15" si="1">SUM(I3:I14)</f>
        <v>14</v>
      </c>
      <c r="J15">
        <f t="shared" si="1"/>
        <v>53</v>
      </c>
      <c r="K15">
        <f t="shared" si="1"/>
        <v>35</v>
      </c>
      <c r="L15">
        <f t="shared" si="1"/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workbookViewId="0"/>
  </sheetViews>
  <sheetFormatPr defaultRowHeight="14.4" outlineLevelRow="1" x14ac:dyDescent="0.3"/>
  <cols>
    <col min="1" max="1" width="33.6640625" customWidth="1"/>
    <col min="2" max="2" width="5.109375" customWidth="1"/>
  </cols>
  <sheetData>
    <row r="1" spans="1:9" x14ac:dyDescent="0.3">
      <c r="A1" t="s">
        <v>41</v>
      </c>
    </row>
    <row r="2" spans="1:9" hidden="1" outlineLevel="1" x14ac:dyDescent="0.3">
      <c r="A2" t="s">
        <v>22</v>
      </c>
      <c r="B2">
        <v>53</v>
      </c>
    </row>
    <row r="3" spans="1:9" hidden="1" outlineLevel="1" x14ac:dyDescent="0.3">
      <c r="D3">
        <v>2012</v>
      </c>
      <c r="E3">
        <v>2013</v>
      </c>
      <c r="F3">
        <v>2014</v>
      </c>
      <c r="G3">
        <v>2015</v>
      </c>
      <c r="H3">
        <v>2016</v>
      </c>
    </row>
    <row r="4" spans="1:9" hidden="1" outlineLevel="1" x14ac:dyDescent="0.3">
      <c r="C4" t="s">
        <v>0</v>
      </c>
      <c r="E4">
        <v>3</v>
      </c>
      <c r="F4">
        <v>2</v>
      </c>
      <c r="G4">
        <v>1</v>
      </c>
      <c r="H4">
        <v>1</v>
      </c>
      <c r="I4">
        <f>SUM(D4:H4)</f>
        <v>7</v>
      </c>
    </row>
    <row r="5" spans="1:9" hidden="1" outlineLevel="1" x14ac:dyDescent="0.3">
      <c r="C5" t="s">
        <v>1</v>
      </c>
      <c r="E5">
        <v>1</v>
      </c>
      <c r="F5">
        <v>11</v>
      </c>
      <c r="H5">
        <v>4</v>
      </c>
      <c r="I5">
        <f t="shared" ref="I5:I15" si="0">SUM(D5:H5)</f>
        <v>16</v>
      </c>
    </row>
    <row r="6" spans="1:9" hidden="1" outlineLevel="1" x14ac:dyDescent="0.3">
      <c r="C6" t="s">
        <v>2</v>
      </c>
      <c r="E6">
        <v>2</v>
      </c>
      <c r="F6">
        <v>5</v>
      </c>
      <c r="G6">
        <v>1</v>
      </c>
      <c r="H6">
        <v>2</v>
      </c>
      <c r="I6">
        <f t="shared" si="0"/>
        <v>10</v>
      </c>
    </row>
    <row r="7" spans="1:9" hidden="1" outlineLevel="1" x14ac:dyDescent="0.3">
      <c r="C7" t="s">
        <v>3</v>
      </c>
      <c r="F7">
        <v>3</v>
      </c>
      <c r="H7">
        <v>1</v>
      </c>
      <c r="I7">
        <f t="shared" si="0"/>
        <v>4</v>
      </c>
    </row>
    <row r="8" spans="1:9" hidden="1" outlineLevel="1" x14ac:dyDescent="0.3">
      <c r="C8" t="s">
        <v>4</v>
      </c>
      <c r="E8">
        <v>3</v>
      </c>
      <c r="F8">
        <v>2</v>
      </c>
      <c r="I8">
        <f t="shared" si="0"/>
        <v>5</v>
      </c>
    </row>
    <row r="9" spans="1:9" hidden="1" outlineLevel="1" x14ac:dyDescent="0.3">
      <c r="C9" t="s">
        <v>5</v>
      </c>
      <c r="I9">
        <f t="shared" si="0"/>
        <v>0</v>
      </c>
    </row>
    <row r="10" spans="1:9" hidden="1" outlineLevel="1" x14ac:dyDescent="0.3">
      <c r="C10" t="s">
        <v>6</v>
      </c>
      <c r="I10">
        <f t="shared" si="0"/>
        <v>0</v>
      </c>
    </row>
    <row r="11" spans="1:9" hidden="1" outlineLevel="1" x14ac:dyDescent="0.3">
      <c r="C11" t="s">
        <v>7</v>
      </c>
      <c r="I11">
        <f t="shared" si="0"/>
        <v>0</v>
      </c>
    </row>
    <row r="12" spans="1:9" hidden="1" outlineLevel="1" x14ac:dyDescent="0.3">
      <c r="C12" t="s">
        <v>8</v>
      </c>
      <c r="F12">
        <v>1</v>
      </c>
      <c r="I12">
        <f t="shared" si="0"/>
        <v>1</v>
      </c>
    </row>
    <row r="13" spans="1:9" hidden="1" outlineLevel="1" x14ac:dyDescent="0.3">
      <c r="C13" t="s">
        <v>9</v>
      </c>
      <c r="E13">
        <v>1</v>
      </c>
      <c r="G13">
        <v>1</v>
      </c>
      <c r="I13">
        <f t="shared" si="0"/>
        <v>2</v>
      </c>
    </row>
    <row r="14" spans="1:9" hidden="1" outlineLevel="1" x14ac:dyDescent="0.3">
      <c r="C14" t="s">
        <v>10</v>
      </c>
      <c r="G14">
        <v>1</v>
      </c>
      <c r="I14">
        <f t="shared" si="0"/>
        <v>1</v>
      </c>
    </row>
    <row r="15" spans="1:9" hidden="1" outlineLevel="1" x14ac:dyDescent="0.3">
      <c r="C15" t="s">
        <v>11</v>
      </c>
      <c r="D15">
        <v>1</v>
      </c>
      <c r="F15">
        <v>1</v>
      </c>
      <c r="G15">
        <v>6</v>
      </c>
      <c r="I15">
        <f t="shared" si="0"/>
        <v>8</v>
      </c>
    </row>
    <row r="16" spans="1:9" hidden="1" outlineLevel="1" x14ac:dyDescent="0.3">
      <c r="C16" t="s">
        <v>33</v>
      </c>
      <c r="I16" s="2">
        <f>SUM(I4:I15)</f>
        <v>54</v>
      </c>
    </row>
    <row r="17" spans="1:8" collapsed="1" x14ac:dyDescent="0.3">
      <c r="A17" t="s">
        <v>23</v>
      </c>
      <c r="B17">
        <v>13</v>
      </c>
    </row>
    <row r="18" spans="1:8" x14ac:dyDescent="0.3">
      <c r="D18">
        <v>2012</v>
      </c>
      <c r="E18">
        <v>2013</v>
      </c>
      <c r="F18">
        <v>2014</v>
      </c>
      <c r="G18">
        <v>2015</v>
      </c>
      <c r="H18">
        <v>2016</v>
      </c>
    </row>
    <row r="19" spans="1:8" x14ac:dyDescent="0.3">
      <c r="C19" t="s">
        <v>0</v>
      </c>
      <c r="G19">
        <v>1</v>
      </c>
    </row>
    <row r="20" spans="1:8" x14ac:dyDescent="0.3">
      <c r="C20" t="s">
        <v>1</v>
      </c>
      <c r="F20">
        <v>7</v>
      </c>
    </row>
    <row r="21" spans="1:8" x14ac:dyDescent="0.3">
      <c r="C21" t="s">
        <v>2</v>
      </c>
      <c r="F21">
        <v>4</v>
      </c>
    </row>
    <row r="22" spans="1:8" x14ac:dyDescent="0.3">
      <c r="C22" t="s">
        <v>3</v>
      </c>
    </row>
    <row r="23" spans="1:8" x14ac:dyDescent="0.3">
      <c r="C23" t="s">
        <v>4</v>
      </c>
      <c r="F23">
        <v>1</v>
      </c>
    </row>
    <row r="24" spans="1:8" x14ac:dyDescent="0.3">
      <c r="C24" t="s">
        <v>5</v>
      </c>
    </row>
    <row r="25" spans="1:8" x14ac:dyDescent="0.3">
      <c r="C25" t="s">
        <v>6</v>
      </c>
    </row>
    <row r="26" spans="1:8" x14ac:dyDescent="0.3">
      <c r="C26" t="s">
        <v>7</v>
      </c>
    </row>
    <row r="27" spans="1:8" x14ac:dyDescent="0.3">
      <c r="C27" t="s">
        <v>8</v>
      </c>
    </row>
    <row r="28" spans="1:8" x14ac:dyDescent="0.3">
      <c r="C28" t="s">
        <v>9</v>
      </c>
    </row>
    <row r="29" spans="1:8" x14ac:dyDescent="0.3">
      <c r="C29" t="s">
        <v>10</v>
      </c>
    </row>
    <row r="30" spans="1:8" x14ac:dyDescent="0.3">
      <c r="C30" t="s">
        <v>11</v>
      </c>
    </row>
    <row r="31" spans="1:8" x14ac:dyDescent="0.3">
      <c r="A31" t="s">
        <v>24</v>
      </c>
      <c r="B31">
        <v>9</v>
      </c>
    </row>
    <row r="32" spans="1:8" x14ac:dyDescent="0.3">
      <c r="D32">
        <v>2012</v>
      </c>
      <c r="E32">
        <v>2013</v>
      </c>
      <c r="F32">
        <v>2014</v>
      </c>
      <c r="G32">
        <v>2015</v>
      </c>
      <c r="H32">
        <v>2016</v>
      </c>
    </row>
    <row r="33" spans="1:8" x14ac:dyDescent="0.3">
      <c r="C33" t="s">
        <v>0</v>
      </c>
      <c r="E33">
        <v>1</v>
      </c>
      <c r="G33">
        <v>1</v>
      </c>
    </row>
    <row r="34" spans="1:8" x14ac:dyDescent="0.3">
      <c r="C34" t="s">
        <v>1</v>
      </c>
      <c r="F34">
        <v>1</v>
      </c>
    </row>
    <row r="35" spans="1:8" x14ac:dyDescent="0.3">
      <c r="C35" t="s">
        <v>2</v>
      </c>
      <c r="F35">
        <v>4</v>
      </c>
    </row>
    <row r="36" spans="1:8" x14ac:dyDescent="0.3">
      <c r="C36" t="s">
        <v>3</v>
      </c>
      <c r="G36">
        <v>1</v>
      </c>
    </row>
    <row r="37" spans="1:8" x14ac:dyDescent="0.3">
      <c r="C37" t="s">
        <v>4</v>
      </c>
    </row>
    <row r="38" spans="1:8" x14ac:dyDescent="0.3">
      <c r="C38" t="s">
        <v>5</v>
      </c>
    </row>
    <row r="39" spans="1:8" x14ac:dyDescent="0.3">
      <c r="C39" t="s">
        <v>6</v>
      </c>
    </row>
    <row r="40" spans="1:8" x14ac:dyDescent="0.3">
      <c r="C40" t="s">
        <v>7</v>
      </c>
    </row>
    <row r="41" spans="1:8" x14ac:dyDescent="0.3">
      <c r="C41" t="s">
        <v>8</v>
      </c>
    </row>
    <row r="42" spans="1:8" x14ac:dyDescent="0.3">
      <c r="C42" t="s">
        <v>9</v>
      </c>
    </row>
    <row r="43" spans="1:8" x14ac:dyDescent="0.3">
      <c r="C43" t="s">
        <v>10</v>
      </c>
    </row>
    <row r="44" spans="1:8" x14ac:dyDescent="0.3">
      <c r="C44" t="s">
        <v>11</v>
      </c>
      <c r="F44">
        <v>1</v>
      </c>
    </row>
    <row r="45" spans="1:8" x14ac:dyDescent="0.3">
      <c r="A45" t="s">
        <v>25</v>
      </c>
      <c r="B45">
        <v>9</v>
      </c>
    </row>
    <row r="46" spans="1:8" x14ac:dyDescent="0.3">
      <c r="D46">
        <v>2012</v>
      </c>
      <c r="E46">
        <v>2013</v>
      </c>
      <c r="F46">
        <v>2014</v>
      </c>
      <c r="G46">
        <v>2015</v>
      </c>
      <c r="H46">
        <v>2016</v>
      </c>
    </row>
    <row r="47" spans="1:8" x14ac:dyDescent="0.3">
      <c r="C47" t="s">
        <v>0</v>
      </c>
      <c r="G47">
        <v>1</v>
      </c>
    </row>
    <row r="48" spans="1:8" x14ac:dyDescent="0.3">
      <c r="C48" t="s">
        <v>1</v>
      </c>
      <c r="E48">
        <v>1</v>
      </c>
      <c r="G48">
        <v>1</v>
      </c>
      <c r="H48">
        <v>2</v>
      </c>
    </row>
    <row r="49" spans="1:8" x14ac:dyDescent="0.3">
      <c r="C49" t="s">
        <v>2</v>
      </c>
      <c r="G49">
        <v>1</v>
      </c>
    </row>
    <row r="50" spans="1:8" x14ac:dyDescent="0.3">
      <c r="C50" t="s">
        <v>3</v>
      </c>
      <c r="G50">
        <v>2</v>
      </c>
    </row>
    <row r="51" spans="1:8" x14ac:dyDescent="0.3">
      <c r="C51" t="s">
        <v>4</v>
      </c>
    </row>
    <row r="52" spans="1:8" x14ac:dyDescent="0.3">
      <c r="C52" t="s">
        <v>5</v>
      </c>
    </row>
    <row r="53" spans="1:8" x14ac:dyDescent="0.3">
      <c r="C53" t="s">
        <v>6</v>
      </c>
    </row>
    <row r="54" spans="1:8" x14ac:dyDescent="0.3">
      <c r="C54" t="s">
        <v>7</v>
      </c>
    </row>
    <row r="55" spans="1:8" x14ac:dyDescent="0.3">
      <c r="C55" t="s">
        <v>8</v>
      </c>
    </row>
    <row r="56" spans="1:8" x14ac:dyDescent="0.3">
      <c r="C56" t="s">
        <v>9</v>
      </c>
    </row>
    <row r="57" spans="1:8" x14ac:dyDescent="0.3">
      <c r="C57" t="s">
        <v>10</v>
      </c>
    </row>
    <row r="58" spans="1:8" x14ac:dyDescent="0.3">
      <c r="C58" t="s">
        <v>11</v>
      </c>
      <c r="G58">
        <v>1</v>
      </c>
    </row>
    <row r="59" spans="1:8" x14ac:dyDescent="0.3">
      <c r="A59" t="s">
        <v>26</v>
      </c>
      <c r="B59">
        <v>8</v>
      </c>
    </row>
    <row r="60" spans="1:8" x14ac:dyDescent="0.3">
      <c r="D60">
        <v>2012</v>
      </c>
      <c r="E60">
        <v>2013</v>
      </c>
      <c r="F60">
        <v>2014</v>
      </c>
      <c r="G60">
        <v>2015</v>
      </c>
      <c r="H60">
        <v>2016</v>
      </c>
    </row>
    <row r="61" spans="1:8" x14ac:dyDescent="0.3">
      <c r="C61" t="s">
        <v>0</v>
      </c>
    </row>
    <row r="62" spans="1:8" x14ac:dyDescent="0.3">
      <c r="C62" t="s">
        <v>1</v>
      </c>
    </row>
    <row r="63" spans="1:8" x14ac:dyDescent="0.3">
      <c r="C63" t="s">
        <v>2</v>
      </c>
      <c r="F63">
        <v>1</v>
      </c>
    </row>
    <row r="64" spans="1:8" x14ac:dyDescent="0.3">
      <c r="C64" t="s">
        <v>3</v>
      </c>
      <c r="G64">
        <v>1</v>
      </c>
    </row>
    <row r="65" spans="1:8" x14ac:dyDescent="0.3">
      <c r="C65" t="s">
        <v>4</v>
      </c>
    </row>
    <row r="66" spans="1:8" x14ac:dyDescent="0.3">
      <c r="C66" t="s">
        <v>5</v>
      </c>
    </row>
    <row r="67" spans="1:8" x14ac:dyDescent="0.3">
      <c r="C67" t="s">
        <v>6</v>
      </c>
      <c r="F67">
        <v>1</v>
      </c>
    </row>
    <row r="68" spans="1:8" x14ac:dyDescent="0.3">
      <c r="C68" t="s">
        <v>7</v>
      </c>
      <c r="E68">
        <v>1</v>
      </c>
    </row>
    <row r="69" spans="1:8" x14ac:dyDescent="0.3">
      <c r="C69" t="s">
        <v>8</v>
      </c>
    </row>
    <row r="70" spans="1:8" x14ac:dyDescent="0.3">
      <c r="C70" t="s">
        <v>9</v>
      </c>
    </row>
    <row r="71" spans="1:8" x14ac:dyDescent="0.3">
      <c r="C71" t="s">
        <v>10</v>
      </c>
    </row>
    <row r="72" spans="1:8" x14ac:dyDescent="0.3">
      <c r="C72" t="s">
        <v>11</v>
      </c>
      <c r="G72">
        <v>4</v>
      </c>
    </row>
    <row r="73" spans="1:8" hidden="1" outlineLevel="1" x14ac:dyDescent="0.3">
      <c r="A73" s="3" t="s">
        <v>27</v>
      </c>
      <c r="B73">
        <v>10</v>
      </c>
      <c r="C73" s="3" t="s">
        <v>34</v>
      </c>
    </row>
    <row r="74" spans="1:8" hidden="1" outlineLevel="1" x14ac:dyDescent="0.3">
      <c r="D74">
        <v>2012</v>
      </c>
      <c r="E74">
        <v>2013</v>
      </c>
      <c r="F74">
        <v>2014</v>
      </c>
      <c r="G74">
        <v>2015</v>
      </c>
      <c r="H74">
        <v>2016</v>
      </c>
    </row>
    <row r="75" spans="1:8" hidden="1" outlineLevel="1" x14ac:dyDescent="0.3">
      <c r="C75" t="s">
        <v>0</v>
      </c>
    </row>
    <row r="76" spans="1:8" hidden="1" outlineLevel="1" x14ac:dyDescent="0.3">
      <c r="C76" t="s">
        <v>1</v>
      </c>
    </row>
    <row r="77" spans="1:8" hidden="1" outlineLevel="1" x14ac:dyDescent="0.3">
      <c r="C77" t="s">
        <v>2</v>
      </c>
    </row>
    <row r="78" spans="1:8" hidden="1" outlineLevel="1" x14ac:dyDescent="0.3">
      <c r="C78" t="s">
        <v>3</v>
      </c>
    </row>
    <row r="79" spans="1:8" hidden="1" outlineLevel="1" x14ac:dyDescent="0.3">
      <c r="C79" t="s">
        <v>4</v>
      </c>
    </row>
    <row r="80" spans="1:8" hidden="1" outlineLevel="1" x14ac:dyDescent="0.3">
      <c r="C80" t="s">
        <v>5</v>
      </c>
    </row>
    <row r="81" spans="1:8" hidden="1" outlineLevel="1" x14ac:dyDescent="0.3">
      <c r="C81" t="s">
        <v>6</v>
      </c>
    </row>
    <row r="82" spans="1:8" hidden="1" outlineLevel="1" x14ac:dyDescent="0.3">
      <c r="C82" t="s">
        <v>7</v>
      </c>
    </row>
    <row r="83" spans="1:8" hidden="1" outlineLevel="1" x14ac:dyDescent="0.3">
      <c r="C83" t="s">
        <v>8</v>
      </c>
    </row>
    <row r="84" spans="1:8" hidden="1" outlineLevel="1" x14ac:dyDescent="0.3">
      <c r="C84" t="s">
        <v>9</v>
      </c>
    </row>
    <row r="85" spans="1:8" hidden="1" outlineLevel="1" x14ac:dyDescent="0.3">
      <c r="C85" t="s">
        <v>10</v>
      </c>
    </row>
    <row r="86" spans="1:8" hidden="1" outlineLevel="1" x14ac:dyDescent="0.3">
      <c r="C86" t="s">
        <v>11</v>
      </c>
    </row>
    <row r="87" spans="1:8" hidden="1" outlineLevel="1" x14ac:dyDescent="0.3">
      <c r="A87" s="3" t="s">
        <v>28</v>
      </c>
      <c r="B87">
        <v>29</v>
      </c>
      <c r="C87" s="3" t="s">
        <v>34</v>
      </c>
    </row>
    <row r="88" spans="1:8" hidden="1" outlineLevel="1" x14ac:dyDescent="0.3">
      <c r="D88">
        <v>2012</v>
      </c>
      <c r="E88">
        <v>2013</v>
      </c>
      <c r="F88">
        <v>2014</v>
      </c>
      <c r="G88">
        <v>2015</v>
      </c>
      <c r="H88">
        <v>2016</v>
      </c>
    </row>
    <row r="89" spans="1:8" hidden="1" outlineLevel="1" x14ac:dyDescent="0.3">
      <c r="C89" t="s">
        <v>0</v>
      </c>
    </row>
    <row r="90" spans="1:8" hidden="1" outlineLevel="1" x14ac:dyDescent="0.3">
      <c r="C90" t="s">
        <v>1</v>
      </c>
    </row>
    <row r="91" spans="1:8" hidden="1" outlineLevel="1" x14ac:dyDescent="0.3">
      <c r="C91" t="s">
        <v>2</v>
      </c>
    </row>
    <row r="92" spans="1:8" hidden="1" outlineLevel="1" x14ac:dyDescent="0.3">
      <c r="C92" t="s">
        <v>3</v>
      </c>
    </row>
    <row r="93" spans="1:8" hidden="1" outlineLevel="1" x14ac:dyDescent="0.3">
      <c r="C93" t="s">
        <v>4</v>
      </c>
    </row>
    <row r="94" spans="1:8" hidden="1" outlineLevel="1" x14ac:dyDescent="0.3">
      <c r="C94" t="s">
        <v>5</v>
      </c>
    </row>
    <row r="95" spans="1:8" hidden="1" outlineLevel="1" x14ac:dyDescent="0.3">
      <c r="C95" t="s">
        <v>6</v>
      </c>
    </row>
    <row r="96" spans="1:8" hidden="1" outlineLevel="1" x14ac:dyDescent="0.3">
      <c r="C96" t="s">
        <v>7</v>
      </c>
    </row>
    <row r="97" spans="1:8" hidden="1" outlineLevel="1" x14ac:dyDescent="0.3">
      <c r="C97" t="s">
        <v>8</v>
      </c>
    </row>
    <row r="98" spans="1:8" hidden="1" outlineLevel="1" x14ac:dyDescent="0.3">
      <c r="C98" t="s">
        <v>9</v>
      </c>
    </row>
    <row r="99" spans="1:8" hidden="1" outlineLevel="1" x14ac:dyDescent="0.3">
      <c r="C99" t="s">
        <v>10</v>
      </c>
    </row>
    <row r="100" spans="1:8" hidden="1" outlineLevel="1" x14ac:dyDescent="0.3">
      <c r="C100" t="s">
        <v>11</v>
      </c>
    </row>
    <row r="101" spans="1:8" hidden="1" outlineLevel="1" x14ac:dyDescent="0.3">
      <c r="A101" s="3" t="s">
        <v>29</v>
      </c>
      <c r="B101">
        <v>16</v>
      </c>
      <c r="C101" s="3" t="s">
        <v>34</v>
      </c>
    </row>
    <row r="102" spans="1:8" hidden="1" outlineLevel="1" x14ac:dyDescent="0.3">
      <c r="D102">
        <v>2012</v>
      </c>
      <c r="E102">
        <v>2013</v>
      </c>
      <c r="F102">
        <v>2014</v>
      </c>
      <c r="G102">
        <v>2015</v>
      </c>
      <c r="H102">
        <v>2016</v>
      </c>
    </row>
    <row r="103" spans="1:8" hidden="1" outlineLevel="1" x14ac:dyDescent="0.3">
      <c r="C103" t="s">
        <v>0</v>
      </c>
    </row>
    <row r="104" spans="1:8" hidden="1" outlineLevel="1" x14ac:dyDescent="0.3">
      <c r="C104" t="s">
        <v>1</v>
      </c>
    </row>
    <row r="105" spans="1:8" hidden="1" outlineLevel="1" x14ac:dyDescent="0.3">
      <c r="C105" t="s">
        <v>2</v>
      </c>
    </row>
    <row r="106" spans="1:8" hidden="1" outlineLevel="1" x14ac:dyDescent="0.3">
      <c r="C106" t="s">
        <v>3</v>
      </c>
    </row>
    <row r="107" spans="1:8" hidden="1" outlineLevel="1" x14ac:dyDescent="0.3">
      <c r="C107" t="s">
        <v>4</v>
      </c>
    </row>
    <row r="108" spans="1:8" hidden="1" outlineLevel="1" x14ac:dyDescent="0.3">
      <c r="C108" t="s">
        <v>5</v>
      </c>
    </row>
    <row r="109" spans="1:8" hidden="1" outlineLevel="1" x14ac:dyDescent="0.3">
      <c r="C109" t="s">
        <v>6</v>
      </c>
    </row>
    <row r="110" spans="1:8" hidden="1" outlineLevel="1" x14ac:dyDescent="0.3">
      <c r="C110" t="s">
        <v>7</v>
      </c>
    </row>
    <row r="111" spans="1:8" hidden="1" outlineLevel="1" x14ac:dyDescent="0.3">
      <c r="C111" t="s">
        <v>8</v>
      </c>
    </row>
    <row r="112" spans="1:8" hidden="1" outlineLevel="1" x14ac:dyDescent="0.3">
      <c r="C112" t="s">
        <v>9</v>
      </c>
    </row>
    <row r="113" spans="1:8" hidden="1" outlineLevel="1" x14ac:dyDescent="0.3">
      <c r="C113" t="s">
        <v>10</v>
      </c>
    </row>
    <row r="114" spans="1:8" hidden="1" outlineLevel="1" x14ac:dyDescent="0.3">
      <c r="C114" t="s">
        <v>11</v>
      </c>
    </row>
    <row r="115" spans="1:8" collapsed="1" x14ac:dyDescent="0.3">
      <c r="A115" t="s">
        <v>30</v>
      </c>
      <c r="B115">
        <v>7</v>
      </c>
    </row>
    <row r="116" spans="1:8" x14ac:dyDescent="0.3">
      <c r="D116">
        <v>2012</v>
      </c>
      <c r="E116">
        <v>2013</v>
      </c>
      <c r="F116">
        <v>2014</v>
      </c>
      <c r="G116">
        <v>2015</v>
      </c>
      <c r="H116">
        <v>2016</v>
      </c>
    </row>
    <row r="117" spans="1:8" x14ac:dyDescent="0.3">
      <c r="C117" t="s">
        <v>0</v>
      </c>
      <c r="H117">
        <v>3</v>
      </c>
    </row>
    <row r="118" spans="1:8" x14ac:dyDescent="0.3">
      <c r="C118" t="s">
        <v>1</v>
      </c>
    </row>
    <row r="119" spans="1:8" x14ac:dyDescent="0.3">
      <c r="C119" t="s">
        <v>2</v>
      </c>
      <c r="H119">
        <v>2</v>
      </c>
    </row>
    <row r="120" spans="1:8" x14ac:dyDescent="0.3">
      <c r="C120" t="s">
        <v>3</v>
      </c>
      <c r="H120">
        <v>2</v>
      </c>
    </row>
    <row r="121" spans="1:8" x14ac:dyDescent="0.3">
      <c r="C121" t="s">
        <v>4</v>
      </c>
    </row>
    <row r="122" spans="1:8" x14ac:dyDescent="0.3">
      <c r="C122" t="s">
        <v>5</v>
      </c>
    </row>
    <row r="123" spans="1:8" x14ac:dyDescent="0.3">
      <c r="C123" t="s">
        <v>6</v>
      </c>
    </row>
    <row r="124" spans="1:8" x14ac:dyDescent="0.3">
      <c r="C124" t="s">
        <v>7</v>
      </c>
    </row>
    <row r="125" spans="1:8" x14ac:dyDescent="0.3">
      <c r="C125" t="s">
        <v>8</v>
      </c>
    </row>
    <row r="126" spans="1:8" x14ac:dyDescent="0.3">
      <c r="C126" t="s">
        <v>9</v>
      </c>
    </row>
    <row r="127" spans="1:8" x14ac:dyDescent="0.3">
      <c r="C127" t="s">
        <v>10</v>
      </c>
    </row>
    <row r="128" spans="1:8" x14ac:dyDescent="0.3">
      <c r="C128" t="s">
        <v>11</v>
      </c>
    </row>
    <row r="129" spans="1:9" x14ac:dyDescent="0.3">
      <c r="A129" t="s">
        <v>31</v>
      </c>
      <c r="B129">
        <f>SUM(B2:B115)</f>
        <v>154</v>
      </c>
    </row>
    <row r="130" spans="1:9" x14ac:dyDescent="0.3">
      <c r="A130" t="s">
        <v>32</v>
      </c>
      <c r="B130">
        <f>SUM(B2+B73+B87+B101)</f>
        <v>108</v>
      </c>
    </row>
    <row r="131" spans="1:9" x14ac:dyDescent="0.3">
      <c r="A131" t="s">
        <v>35</v>
      </c>
    </row>
    <row r="132" spans="1:9" ht="76.2" customHeight="1" x14ac:dyDescent="0.3">
      <c r="A132" s="16" t="s">
        <v>38</v>
      </c>
      <c r="D132">
        <v>2012</v>
      </c>
      <c r="E132">
        <v>2013</v>
      </c>
      <c r="F132">
        <v>2014</v>
      </c>
      <c r="G132">
        <v>2015</v>
      </c>
      <c r="H132">
        <v>2016</v>
      </c>
      <c r="I132" s="2" t="s">
        <v>37</v>
      </c>
    </row>
    <row r="133" spans="1:9" x14ac:dyDescent="0.3">
      <c r="C133" t="s">
        <v>0</v>
      </c>
      <c r="D133">
        <f>SUM(D19+D33+D47+D61+D117)</f>
        <v>0</v>
      </c>
      <c r="E133">
        <f t="shared" ref="E133:H133" si="1">SUM(E19+E33+E47+E61+E117)</f>
        <v>1</v>
      </c>
      <c r="F133">
        <f t="shared" si="1"/>
        <v>0</v>
      </c>
      <c r="G133">
        <f t="shared" si="1"/>
        <v>3</v>
      </c>
      <c r="H133">
        <f t="shared" si="1"/>
        <v>3</v>
      </c>
      <c r="I133" s="2">
        <f>SUM(D133:H133)</f>
        <v>7</v>
      </c>
    </row>
    <row r="134" spans="1:9" x14ac:dyDescent="0.3">
      <c r="C134" t="s">
        <v>1</v>
      </c>
      <c r="D134">
        <f t="shared" ref="D134:H134" si="2">SUM(D20+D34+D48+D62+D118)</f>
        <v>0</v>
      </c>
      <c r="E134">
        <f t="shared" si="2"/>
        <v>1</v>
      </c>
      <c r="F134">
        <f t="shared" si="2"/>
        <v>8</v>
      </c>
      <c r="G134">
        <f t="shared" si="2"/>
        <v>1</v>
      </c>
      <c r="H134">
        <f t="shared" si="2"/>
        <v>2</v>
      </c>
      <c r="I134" s="2">
        <f t="shared" ref="I134:I144" si="3">SUM(D134:H134)</f>
        <v>12</v>
      </c>
    </row>
    <row r="135" spans="1:9" x14ac:dyDescent="0.3">
      <c r="C135" t="s">
        <v>2</v>
      </c>
      <c r="D135">
        <f t="shared" ref="D135:H135" si="4">SUM(D21+D35+D49+D63+D119)</f>
        <v>0</v>
      </c>
      <c r="E135">
        <f t="shared" si="4"/>
        <v>0</v>
      </c>
      <c r="F135">
        <f t="shared" si="4"/>
        <v>9</v>
      </c>
      <c r="G135">
        <f t="shared" si="4"/>
        <v>1</v>
      </c>
      <c r="H135">
        <f t="shared" si="4"/>
        <v>2</v>
      </c>
      <c r="I135" s="2">
        <f t="shared" si="3"/>
        <v>12</v>
      </c>
    </row>
    <row r="136" spans="1:9" x14ac:dyDescent="0.3">
      <c r="C136" t="s">
        <v>3</v>
      </c>
      <c r="D136">
        <f t="shared" ref="D136:H136" si="5">SUM(D22+D36+D50+D64+D120)</f>
        <v>0</v>
      </c>
      <c r="E136">
        <f t="shared" si="5"/>
        <v>0</v>
      </c>
      <c r="F136">
        <f t="shared" si="5"/>
        <v>0</v>
      </c>
      <c r="G136">
        <f t="shared" si="5"/>
        <v>4</v>
      </c>
      <c r="H136">
        <f t="shared" si="5"/>
        <v>2</v>
      </c>
      <c r="I136" s="2">
        <f t="shared" si="3"/>
        <v>6</v>
      </c>
    </row>
    <row r="137" spans="1:9" x14ac:dyDescent="0.3">
      <c r="C137" t="s">
        <v>4</v>
      </c>
      <c r="D137">
        <f t="shared" ref="D137:H137" si="6">SUM(D23+D37+D51+D65+D121)</f>
        <v>0</v>
      </c>
      <c r="E137">
        <f t="shared" si="6"/>
        <v>0</v>
      </c>
      <c r="F137">
        <f t="shared" si="6"/>
        <v>1</v>
      </c>
      <c r="G137">
        <f t="shared" si="6"/>
        <v>0</v>
      </c>
      <c r="H137">
        <f t="shared" si="6"/>
        <v>0</v>
      </c>
      <c r="I137" s="2">
        <f t="shared" si="3"/>
        <v>1</v>
      </c>
    </row>
    <row r="138" spans="1:9" x14ac:dyDescent="0.3">
      <c r="C138" t="s">
        <v>5</v>
      </c>
      <c r="D138">
        <f t="shared" ref="D138:H138" si="7">SUM(D24+D38+D52+D66+D122)</f>
        <v>0</v>
      </c>
      <c r="E138">
        <f t="shared" si="7"/>
        <v>0</v>
      </c>
      <c r="F138">
        <f t="shared" si="7"/>
        <v>0</v>
      </c>
      <c r="G138">
        <f t="shared" si="7"/>
        <v>0</v>
      </c>
      <c r="H138">
        <f t="shared" si="7"/>
        <v>0</v>
      </c>
      <c r="I138" s="2">
        <f t="shared" si="3"/>
        <v>0</v>
      </c>
    </row>
    <row r="139" spans="1:9" x14ac:dyDescent="0.3">
      <c r="C139" t="s">
        <v>6</v>
      </c>
      <c r="D139">
        <f t="shared" ref="D139:H139" si="8">SUM(D25+D39+D53+D67+D123)</f>
        <v>0</v>
      </c>
      <c r="E139">
        <f t="shared" si="8"/>
        <v>0</v>
      </c>
      <c r="F139">
        <f t="shared" si="8"/>
        <v>1</v>
      </c>
      <c r="G139">
        <f t="shared" si="8"/>
        <v>0</v>
      </c>
      <c r="H139">
        <f t="shared" si="8"/>
        <v>0</v>
      </c>
      <c r="I139" s="2">
        <f t="shared" si="3"/>
        <v>1</v>
      </c>
    </row>
    <row r="140" spans="1:9" x14ac:dyDescent="0.3">
      <c r="C140" t="s">
        <v>7</v>
      </c>
      <c r="D140">
        <f t="shared" ref="D140:H140" si="9">SUM(D26+D40+D54+D68+D124)</f>
        <v>0</v>
      </c>
      <c r="E140">
        <f t="shared" si="9"/>
        <v>1</v>
      </c>
      <c r="F140">
        <f t="shared" si="9"/>
        <v>0</v>
      </c>
      <c r="G140">
        <f t="shared" si="9"/>
        <v>0</v>
      </c>
      <c r="H140">
        <f t="shared" si="9"/>
        <v>0</v>
      </c>
      <c r="I140" s="2">
        <f t="shared" si="3"/>
        <v>1</v>
      </c>
    </row>
    <row r="141" spans="1:9" x14ac:dyDescent="0.3">
      <c r="C141" t="s">
        <v>8</v>
      </c>
      <c r="D141">
        <f t="shared" ref="D141:H141" si="10">SUM(D27+D41+D55+D69+D125)</f>
        <v>0</v>
      </c>
      <c r="E141">
        <f t="shared" si="10"/>
        <v>0</v>
      </c>
      <c r="F141">
        <f t="shared" si="10"/>
        <v>0</v>
      </c>
      <c r="G141">
        <f t="shared" si="10"/>
        <v>0</v>
      </c>
      <c r="H141">
        <f t="shared" si="10"/>
        <v>0</v>
      </c>
      <c r="I141" s="2">
        <f t="shared" si="3"/>
        <v>0</v>
      </c>
    </row>
    <row r="142" spans="1:9" x14ac:dyDescent="0.3">
      <c r="C142" t="s">
        <v>9</v>
      </c>
      <c r="D142">
        <f t="shared" ref="D142:H142" si="11">SUM(D28+D42+D56+D70+D126)</f>
        <v>0</v>
      </c>
      <c r="E142">
        <f t="shared" si="11"/>
        <v>0</v>
      </c>
      <c r="F142">
        <f t="shared" si="11"/>
        <v>0</v>
      </c>
      <c r="G142">
        <f t="shared" si="11"/>
        <v>0</v>
      </c>
      <c r="H142">
        <f t="shared" si="11"/>
        <v>0</v>
      </c>
      <c r="I142" s="2">
        <f t="shared" si="3"/>
        <v>0</v>
      </c>
    </row>
    <row r="143" spans="1:9" x14ac:dyDescent="0.3">
      <c r="C143" t="s">
        <v>10</v>
      </c>
      <c r="D143">
        <f t="shared" ref="D143:H143" si="12">SUM(D29+D43+D57+D71+D127)</f>
        <v>0</v>
      </c>
      <c r="E143">
        <f t="shared" si="12"/>
        <v>0</v>
      </c>
      <c r="F143">
        <f t="shared" si="12"/>
        <v>0</v>
      </c>
      <c r="G143">
        <f t="shared" si="12"/>
        <v>0</v>
      </c>
      <c r="H143">
        <f t="shared" si="12"/>
        <v>0</v>
      </c>
      <c r="I143" s="2">
        <f t="shared" si="3"/>
        <v>0</v>
      </c>
    </row>
    <row r="144" spans="1:9" x14ac:dyDescent="0.3">
      <c r="C144" t="s">
        <v>11</v>
      </c>
      <c r="D144">
        <f t="shared" ref="D144:H144" si="13">SUM(D30+D44+D58+D72+D128)</f>
        <v>0</v>
      </c>
      <c r="E144">
        <f t="shared" si="13"/>
        <v>0</v>
      </c>
      <c r="F144">
        <f t="shared" si="13"/>
        <v>1</v>
      </c>
      <c r="G144">
        <f t="shared" si="13"/>
        <v>5</v>
      </c>
      <c r="H144">
        <f t="shared" si="13"/>
        <v>0</v>
      </c>
      <c r="I144" s="2">
        <f t="shared" si="3"/>
        <v>6</v>
      </c>
    </row>
    <row r="145" spans="3:9" s="2" customFormat="1" x14ac:dyDescent="0.3">
      <c r="C145" s="2" t="s">
        <v>36</v>
      </c>
      <c r="D145" s="2">
        <f>SUM(D133:D144)</f>
        <v>0</v>
      </c>
      <c r="E145" s="2">
        <f t="shared" ref="E145:H145" si="14">SUM(E133:E144)</f>
        <v>3</v>
      </c>
      <c r="F145" s="2">
        <f t="shared" si="14"/>
        <v>20</v>
      </c>
      <c r="G145" s="2">
        <f t="shared" si="14"/>
        <v>14</v>
      </c>
      <c r="H145" s="2">
        <f t="shared" si="14"/>
        <v>9</v>
      </c>
      <c r="I145" s="2">
        <f>SUM(I133:I144)</f>
        <v>46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CGS Confirmed</vt:lpstr>
      <vt:lpstr>CGS Un or confirmed, suspected</vt:lpstr>
      <vt:lpstr>CGS Unconfirmed + Suspected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Street</dc:creator>
  <cp:lastModifiedBy>Chris Street</cp:lastModifiedBy>
  <dcterms:created xsi:type="dcterms:W3CDTF">2016-05-08T07:34:14Z</dcterms:created>
  <dcterms:modified xsi:type="dcterms:W3CDTF">2016-05-11T09:06:42Z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